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scripts\ct_docs\"/>
    </mc:Choice>
  </mc:AlternateContent>
  <bookViews>
    <workbookView xWindow="0" yWindow="0" windowWidth="28800" windowHeight="14085"/>
  </bookViews>
  <sheets>
    <sheet name="Individual" sheetId="1" r:id="rId1"/>
    <sheet name="Total" sheetId="2" r:id="rId2"/>
    <sheet name="Year Tota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51" i="1"/>
  <c r="D51" i="1" s="1"/>
  <c r="R51" i="1" s="1"/>
  <c r="C50" i="1"/>
  <c r="C49" i="1"/>
  <c r="Q51" i="1"/>
  <c r="P51" i="1"/>
  <c r="O51" i="1"/>
  <c r="N51" i="1"/>
  <c r="M51" i="1"/>
  <c r="L51" i="1"/>
  <c r="Q50" i="1"/>
  <c r="P50" i="1"/>
  <c r="O50" i="1"/>
  <c r="N50" i="1"/>
  <c r="M50" i="1"/>
  <c r="L50" i="1"/>
  <c r="D50" i="1"/>
  <c r="R50" i="1" s="1"/>
  <c r="R49" i="1"/>
  <c r="Q49" i="1"/>
  <c r="P49" i="1"/>
  <c r="O49" i="1"/>
  <c r="N49" i="1"/>
  <c r="M49" i="1"/>
  <c r="L49" i="1"/>
  <c r="S49" i="1" s="1"/>
  <c r="D49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L354" i="1"/>
  <c r="L353" i="1"/>
  <c r="L352" i="1"/>
  <c r="L351" i="1"/>
  <c r="L350" i="1"/>
  <c r="L349" i="1"/>
  <c r="L348" i="1"/>
  <c r="L347" i="1"/>
  <c r="S347" i="1" s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S51" i="1" l="1"/>
  <c r="Z4" i="1" s="1"/>
  <c r="S50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17" i="1"/>
  <c r="R315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3" i="1"/>
  <c r="R233" i="1"/>
  <c r="R232" i="1"/>
  <c r="R231" i="1"/>
  <c r="R230" i="1"/>
  <c r="R229" i="1"/>
  <c r="R228" i="1"/>
  <c r="R218" i="1"/>
  <c r="R162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6" i="1"/>
  <c r="R125" i="1"/>
  <c r="R124" i="1"/>
  <c r="R123" i="1"/>
  <c r="R122" i="1"/>
  <c r="R121" i="1"/>
  <c r="R120" i="1"/>
  <c r="R119" i="1"/>
  <c r="R118" i="1"/>
  <c r="R117" i="1"/>
  <c r="R106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Y80" i="1" s="1"/>
  <c r="R80" i="1"/>
  <c r="R78" i="1"/>
  <c r="R77" i="1"/>
  <c r="Y76" i="1" s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59" i="1"/>
  <c r="R58" i="1"/>
  <c r="R56" i="1"/>
  <c r="R55" i="1"/>
  <c r="R54" i="1"/>
  <c r="R52" i="1"/>
  <c r="R47" i="1"/>
  <c r="R39" i="1"/>
  <c r="R37" i="1"/>
  <c r="R34" i="1"/>
  <c r="R33" i="1"/>
  <c r="R32" i="1"/>
  <c r="R31" i="1"/>
  <c r="R30" i="1"/>
  <c r="R29" i="1"/>
  <c r="R28" i="1"/>
  <c r="R27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Q383" i="1"/>
  <c r="P383" i="1"/>
  <c r="O383" i="1"/>
  <c r="Q382" i="1"/>
  <c r="P382" i="1"/>
  <c r="O382" i="1"/>
  <c r="Q381" i="1"/>
  <c r="P381" i="1"/>
  <c r="O381" i="1"/>
  <c r="Q380" i="1"/>
  <c r="P380" i="1"/>
  <c r="O380" i="1"/>
  <c r="Q379" i="1"/>
  <c r="P379" i="1"/>
  <c r="O379" i="1"/>
  <c r="Q378" i="1"/>
  <c r="P378" i="1"/>
  <c r="O378" i="1"/>
  <c r="Q377" i="1"/>
  <c r="P377" i="1"/>
  <c r="O377" i="1"/>
  <c r="Q376" i="1"/>
  <c r="P376" i="1"/>
  <c r="O376" i="1"/>
  <c r="Q375" i="1"/>
  <c r="P375" i="1"/>
  <c r="O375" i="1"/>
  <c r="Q374" i="1"/>
  <c r="P374" i="1"/>
  <c r="O374" i="1"/>
  <c r="Q373" i="1"/>
  <c r="P373" i="1"/>
  <c r="O373" i="1"/>
  <c r="Q372" i="1"/>
  <c r="P372" i="1"/>
  <c r="O372" i="1"/>
  <c r="Q371" i="1"/>
  <c r="P371" i="1"/>
  <c r="O371" i="1"/>
  <c r="Q370" i="1"/>
  <c r="P370" i="1"/>
  <c r="O370" i="1"/>
  <c r="Q369" i="1"/>
  <c r="P369" i="1"/>
  <c r="O369" i="1"/>
  <c r="Q368" i="1"/>
  <c r="P368" i="1"/>
  <c r="O368" i="1"/>
  <c r="Q367" i="1"/>
  <c r="P367" i="1"/>
  <c r="O367" i="1"/>
  <c r="Q366" i="1"/>
  <c r="P366" i="1"/>
  <c r="O366" i="1"/>
  <c r="Q365" i="1"/>
  <c r="P365" i="1"/>
  <c r="O365" i="1"/>
  <c r="Q364" i="1"/>
  <c r="P364" i="1"/>
  <c r="O364" i="1"/>
  <c r="Q363" i="1"/>
  <c r="P363" i="1"/>
  <c r="O363" i="1"/>
  <c r="Q362" i="1"/>
  <c r="P362" i="1"/>
  <c r="O362" i="1"/>
  <c r="Q361" i="1"/>
  <c r="P361" i="1"/>
  <c r="O361" i="1"/>
  <c r="Q360" i="1"/>
  <c r="P360" i="1"/>
  <c r="O360" i="1"/>
  <c r="Q359" i="1"/>
  <c r="P359" i="1"/>
  <c r="O359" i="1"/>
  <c r="Q358" i="1"/>
  <c r="P358" i="1"/>
  <c r="O358" i="1"/>
  <c r="Q357" i="1"/>
  <c r="P357" i="1"/>
  <c r="O357" i="1"/>
  <c r="Q356" i="1"/>
  <c r="P356" i="1"/>
  <c r="O356" i="1"/>
  <c r="Q355" i="1"/>
  <c r="P355" i="1"/>
  <c r="O355" i="1"/>
  <c r="Q354" i="1"/>
  <c r="P354" i="1"/>
  <c r="O354" i="1"/>
  <c r="Q353" i="1"/>
  <c r="P353" i="1"/>
  <c r="O353" i="1"/>
  <c r="Q352" i="1"/>
  <c r="P352" i="1"/>
  <c r="O352" i="1"/>
  <c r="Q351" i="1"/>
  <c r="P351" i="1"/>
  <c r="O351" i="1"/>
  <c r="Q350" i="1"/>
  <c r="P350" i="1"/>
  <c r="O350" i="1"/>
  <c r="Q349" i="1"/>
  <c r="P349" i="1"/>
  <c r="O349" i="1"/>
  <c r="Q348" i="1"/>
  <c r="P348" i="1"/>
  <c r="O348" i="1"/>
  <c r="Q347" i="1"/>
  <c r="P347" i="1"/>
  <c r="O347" i="1"/>
  <c r="Q346" i="1"/>
  <c r="P346" i="1"/>
  <c r="O346" i="1"/>
  <c r="Q345" i="1"/>
  <c r="P345" i="1"/>
  <c r="O345" i="1"/>
  <c r="Q344" i="1"/>
  <c r="P344" i="1"/>
  <c r="O344" i="1"/>
  <c r="Q343" i="1"/>
  <c r="P343" i="1"/>
  <c r="O343" i="1"/>
  <c r="Q342" i="1"/>
  <c r="P342" i="1"/>
  <c r="O342" i="1"/>
  <c r="Q341" i="1"/>
  <c r="P341" i="1"/>
  <c r="O341" i="1"/>
  <c r="Q340" i="1"/>
  <c r="P340" i="1"/>
  <c r="O340" i="1"/>
  <c r="Q339" i="1"/>
  <c r="P339" i="1"/>
  <c r="O339" i="1"/>
  <c r="Q338" i="1"/>
  <c r="P338" i="1"/>
  <c r="O338" i="1"/>
  <c r="Q337" i="1"/>
  <c r="P337" i="1"/>
  <c r="O337" i="1"/>
  <c r="Q336" i="1"/>
  <c r="P336" i="1"/>
  <c r="O336" i="1"/>
  <c r="Q335" i="1"/>
  <c r="P335" i="1"/>
  <c r="O335" i="1"/>
  <c r="Q334" i="1"/>
  <c r="P334" i="1"/>
  <c r="O334" i="1"/>
  <c r="Q333" i="1"/>
  <c r="P333" i="1"/>
  <c r="O333" i="1"/>
  <c r="Q332" i="1"/>
  <c r="P332" i="1"/>
  <c r="O332" i="1"/>
  <c r="Q331" i="1"/>
  <c r="P331" i="1"/>
  <c r="O331" i="1"/>
  <c r="Q330" i="1"/>
  <c r="P330" i="1"/>
  <c r="O330" i="1"/>
  <c r="Q329" i="1"/>
  <c r="P329" i="1"/>
  <c r="O329" i="1"/>
  <c r="Q328" i="1"/>
  <c r="P328" i="1"/>
  <c r="O328" i="1"/>
  <c r="Q327" i="1"/>
  <c r="P327" i="1"/>
  <c r="O327" i="1"/>
  <c r="Q326" i="1"/>
  <c r="P326" i="1"/>
  <c r="O326" i="1"/>
  <c r="Q325" i="1"/>
  <c r="P325" i="1"/>
  <c r="O325" i="1"/>
  <c r="Q324" i="1"/>
  <c r="P324" i="1"/>
  <c r="O324" i="1"/>
  <c r="Q323" i="1"/>
  <c r="P323" i="1"/>
  <c r="O323" i="1"/>
  <c r="Q322" i="1"/>
  <c r="P322" i="1"/>
  <c r="O322" i="1"/>
  <c r="Q321" i="1"/>
  <c r="P321" i="1"/>
  <c r="O321" i="1"/>
  <c r="Q320" i="1"/>
  <c r="P320" i="1"/>
  <c r="O320" i="1"/>
  <c r="Q319" i="1"/>
  <c r="P319" i="1"/>
  <c r="O319" i="1"/>
  <c r="Q318" i="1"/>
  <c r="P318" i="1"/>
  <c r="O318" i="1"/>
  <c r="Q317" i="1"/>
  <c r="P317" i="1"/>
  <c r="O317" i="1"/>
  <c r="Q316" i="1"/>
  <c r="P316" i="1"/>
  <c r="O316" i="1"/>
  <c r="Q315" i="1"/>
  <c r="P315" i="1"/>
  <c r="O315" i="1"/>
  <c r="Q314" i="1"/>
  <c r="P314" i="1"/>
  <c r="O314" i="1"/>
  <c r="Q313" i="1"/>
  <c r="P313" i="1"/>
  <c r="O313" i="1"/>
  <c r="Q312" i="1"/>
  <c r="P312" i="1"/>
  <c r="O312" i="1"/>
  <c r="Q311" i="1"/>
  <c r="P311" i="1"/>
  <c r="O311" i="1"/>
  <c r="Q310" i="1"/>
  <c r="P310" i="1"/>
  <c r="O310" i="1"/>
  <c r="Q309" i="1"/>
  <c r="P309" i="1"/>
  <c r="O309" i="1"/>
  <c r="Q308" i="1"/>
  <c r="P308" i="1"/>
  <c r="O308" i="1"/>
  <c r="Q307" i="1"/>
  <c r="P307" i="1"/>
  <c r="O307" i="1"/>
  <c r="Q306" i="1"/>
  <c r="P306" i="1"/>
  <c r="Q305" i="1"/>
  <c r="P305" i="1"/>
  <c r="Q304" i="1"/>
  <c r="P304" i="1"/>
  <c r="O304" i="1"/>
  <c r="Q303" i="1"/>
  <c r="P303" i="1"/>
  <c r="O303" i="1"/>
  <c r="Q302" i="1"/>
  <c r="P302" i="1"/>
  <c r="O302" i="1"/>
  <c r="Q301" i="1"/>
  <c r="P301" i="1"/>
  <c r="O301" i="1"/>
  <c r="Q300" i="1"/>
  <c r="P300" i="1"/>
  <c r="O300" i="1"/>
  <c r="Q299" i="1"/>
  <c r="P299" i="1"/>
  <c r="O299" i="1"/>
  <c r="Q298" i="1"/>
  <c r="P298" i="1"/>
  <c r="O298" i="1"/>
  <c r="Q297" i="1"/>
  <c r="O297" i="1"/>
  <c r="Q296" i="1"/>
  <c r="P296" i="1"/>
  <c r="O296" i="1"/>
  <c r="Q295" i="1"/>
  <c r="P295" i="1"/>
  <c r="O295" i="1"/>
  <c r="P294" i="1"/>
  <c r="O294" i="1"/>
  <c r="Q293" i="1"/>
  <c r="O293" i="1"/>
  <c r="Q292" i="1"/>
  <c r="P292" i="1"/>
  <c r="O292" i="1"/>
  <c r="P291" i="1"/>
  <c r="O291" i="1"/>
  <c r="Q290" i="1"/>
  <c r="P290" i="1"/>
  <c r="O290" i="1"/>
  <c r="Q289" i="1"/>
  <c r="P289" i="1"/>
  <c r="O289" i="1"/>
  <c r="P288" i="1"/>
  <c r="O288" i="1"/>
  <c r="Q287" i="1"/>
  <c r="P287" i="1"/>
  <c r="O287" i="1"/>
  <c r="Q286" i="1"/>
  <c r="P286" i="1"/>
  <c r="O286" i="1"/>
  <c r="Q285" i="1"/>
  <c r="P285" i="1"/>
  <c r="O285" i="1"/>
  <c r="Q284" i="1"/>
  <c r="P284" i="1"/>
  <c r="O284" i="1"/>
  <c r="Q283" i="1"/>
  <c r="P283" i="1"/>
  <c r="O283" i="1"/>
  <c r="Q282" i="1"/>
  <c r="P282" i="1"/>
  <c r="O282" i="1"/>
  <c r="Q281" i="1"/>
  <c r="P281" i="1"/>
  <c r="O281" i="1"/>
  <c r="Q280" i="1"/>
  <c r="P280" i="1"/>
  <c r="O280" i="1"/>
  <c r="Q279" i="1"/>
  <c r="P279" i="1"/>
  <c r="O279" i="1"/>
  <c r="Q278" i="1"/>
  <c r="P278" i="1"/>
  <c r="O278" i="1"/>
  <c r="Q277" i="1"/>
  <c r="P277" i="1"/>
  <c r="O277" i="1"/>
  <c r="Q276" i="1"/>
  <c r="P276" i="1"/>
  <c r="O276" i="1"/>
  <c r="Q275" i="1"/>
  <c r="P275" i="1"/>
  <c r="O275" i="1"/>
  <c r="Q274" i="1"/>
  <c r="P274" i="1"/>
  <c r="O274" i="1"/>
  <c r="Q273" i="1"/>
  <c r="P273" i="1"/>
  <c r="O273" i="1"/>
  <c r="Q272" i="1"/>
  <c r="P272" i="1"/>
  <c r="O272" i="1"/>
  <c r="Q271" i="1"/>
  <c r="P271" i="1"/>
  <c r="O271" i="1"/>
  <c r="Q270" i="1"/>
  <c r="P270" i="1"/>
  <c r="O270" i="1"/>
  <c r="Q269" i="1"/>
  <c r="P269" i="1"/>
  <c r="O269" i="1"/>
  <c r="Q268" i="1"/>
  <c r="P268" i="1"/>
  <c r="O268" i="1"/>
  <c r="Q267" i="1"/>
  <c r="P267" i="1"/>
  <c r="O267" i="1"/>
  <c r="Q266" i="1"/>
  <c r="P266" i="1"/>
  <c r="O266" i="1"/>
  <c r="Q265" i="1"/>
  <c r="P265" i="1"/>
  <c r="O265" i="1"/>
  <c r="Q264" i="1"/>
  <c r="P264" i="1"/>
  <c r="O264" i="1"/>
  <c r="Q263" i="1"/>
  <c r="P263" i="1"/>
  <c r="O263" i="1"/>
  <c r="Q262" i="1"/>
  <c r="P262" i="1"/>
  <c r="O262" i="1"/>
  <c r="Q261" i="1"/>
  <c r="P261" i="1"/>
  <c r="O261" i="1"/>
  <c r="Q260" i="1"/>
  <c r="P260" i="1"/>
  <c r="O260" i="1"/>
  <c r="Q259" i="1"/>
  <c r="P259" i="1"/>
  <c r="O259" i="1"/>
  <c r="Q258" i="1"/>
  <c r="P258" i="1"/>
  <c r="O258" i="1"/>
  <c r="Q257" i="1"/>
  <c r="P257" i="1"/>
  <c r="O257" i="1"/>
  <c r="Q256" i="1"/>
  <c r="P256" i="1"/>
  <c r="O256" i="1"/>
  <c r="Q255" i="1"/>
  <c r="P255" i="1"/>
  <c r="O255" i="1"/>
  <c r="Q254" i="1"/>
  <c r="P254" i="1"/>
  <c r="O254" i="1"/>
  <c r="Q253" i="1"/>
  <c r="P253" i="1"/>
  <c r="O253" i="1"/>
  <c r="Q252" i="1"/>
  <c r="P252" i="1"/>
  <c r="O252" i="1"/>
  <c r="Q251" i="1"/>
  <c r="P251" i="1"/>
  <c r="O251" i="1"/>
  <c r="Q250" i="1"/>
  <c r="P250" i="1"/>
  <c r="O250" i="1"/>
  <c r="Q249" i="1"/>
  <c r="P249" i="1"/>
  <c r="O249" i="1"/>
  <c r="Q248" i="1"/>
  <c r="P248" i="1"/>
  <c r="O248" i="1"/>
  <c r="Q247" i="1"/>
  <c r="P247" i="1"/>
  <c r="O247" i="1"/>
  <c r="Q246" i="1"/>
  <c r="P246" i="1"/>
  <c r="O246" i="1"/>
  <c r="Q245" i="1"/>
  <c r="P245" i="1"/>
  <c r="O245" i="1"/>
  <c r="Q244" i="1"/>
  <c r="P244" i="1"/>
  <c r="O244" i="1"/>
  <c r="Q243" i="1"/>
  <c r="P243" i="1"/>
  <c r="O243" i="1"/>
  <c r="Q242" i="1"/>
  <c r="P242" i="1"/>
  <c r="O242" i="1"/>
  <c r="Q241" i="1"/>
  <c r="P241" i="1"/>
  <c r="O241" i="1"/>
  <c r="Q240" i="1"/>
  <c r="P240" i="1"/>
  <c r="O240" i="1"/>
  <c r="Q239" i="1"/>
  <c r="P239" i="1"/>
  <c r="O239" i="1"/>
  <c r="Q238" i="1"/>
  <c r="P238" i="1"/>
  <c r="O238" i="1"/>
  <c r="Q237" i="1"/>
  <c r="P237" i="1"/>
  <c r="O237" i="1"/>
  <c r="Q236" i="1"/>
  <c r="P236" i="1"/>
  <c r="O236" i="1"/>
  <c r="Q235" i="1"/>
  <c r="P235" i="1"/>
  <c r="O235" i="1"/>
  <c r="Q234" i="1"/>
  <c r="P234" i="1"/>
  <c r="O234" i="1"/>
  <c r="Q233" i="1"/>
  <c r="P233" i="1"/>
  <c r="O233" i="1"/>
  <c r="Q232" i="1"/>
  <c r="P232" i="1"/>
  <c r="O232" i="1"/>
  <c r="Q231" i="1"/>
  <c r="P231" i="1"/>
  <c r="O231" i="1"/>
  <c r="Q230" i="1"/>
  <c r="P230" i="1"/>
  <c r="O230" i="1"/>
  <c r="Q229" i="1"/>
  <c r="P229" i="1"/>
  <c r="O229" i="1"/>
  <c r="Q228" i="1"/>
  <c r="P228" i="1"/>
  <c r="O228" i="1"/>
  <c r="Q227" i="1"/>
  <c r="P227" i="1"/>
  <c r="O227" i="1"/>
  <c r="Q226" i="1"/>
  <c r="P226" i="1"/>
  <c r="O226" i="1"/>
  <c r="Q225" i="1"/>
  <c r="P225" i="1"/>
  <c r="O225" i="1"/>
  <c r="Q224" i="1"/>
  <c r="P224" i="1"/>
  <c r="O224" i="1"/>
  <c r="Q223" i="1"/>
  <c r="P223" i="1"/>
  <c r="O223" i="1"/>
  <c r="Q222" i="1"/>
  <c r="P222" i="1"/>
  <c r="O222" i="1"/>
  <c r="Q221" i="1"/>
  <c r="P221" i="1"/>
  <c r="O221" i="1"/>
  <c r="Q220" i="1"/>
  <c r="P220" i="1"/>
  <c r="O220" i="1"/>
  <c r="Q219" i="1"/>
  <c r="P219" i="1"/>
  <c r="O219" i="1"/>
  <c r="Q218" i="1"/>
  <c r="P218" i="1"/>
  <c r="O218" i="1"/>
  <c r="Q217" i="1"/>
  <c r="P217" i="1"/>
  <c r="O217" i="1"/>
  <c r="Q216" i="1"/>
  <c r="P216" i="1"/>
  <c r="O216" i="1"/>
  <c r="Q215" i="1"/>
  <c r="P215" i="1"/>
  <c r="O215" i="1"/>
  <c r="Q214" i="1"/>
  <c r="P214" i="1"/>
  <c r="O214" i="1"/>
  <c r="Q213" i="1"/>
  <c r="P213" i="1"/>
  <c r="O213" i="1"/>
  <c r="Q212" i="1"/>
  <c r="P212" i="1"/>
  <c r="O212" i="1"/>
  <c r="Q211" i="1"/>
  <c r="P211" i="1"/>
  <c r="O211" i="1"/>
  <c r="Q210" i="1"/>
  <c r="P210" i="1"/>
  <c r="O210" i="1"/>
  <c r="Q209" i="1"/>
  <c r="P209" i="1"/>
  <c r="O209" i="1"/>
  <c r="Q208" i="1"/>
  <c r="P208" i="1"/>
  <c r="O208" i="1"/>
  <c r="Q207" i="1"/>
  <c r="P207" i="1"/>
  <c r="O207" i="1"/>
  <c r="Q206" i="1"/>
  <c r="P206" i="1"/>
  <c r="O206" i="1"/>
  <c r="Q205" i="1"/>
  <c r="P205" i="1"/>
  <c r="O205" i="1"/>
  <c r="Q204" i="1"/>
  <c r="P204" i="1"/>
  <c r="O204" i="1"/>
  <c r="Q203" i="1"/>
  <c r="P203" i="1"/>
  <c r="O203" i="1"/>
  <c r="Q202" i="1"/>
  <c r="P202" i="1"/>
  <c r="O202" i="1"/>
  <c r="Q201" i="1"/>
  <c r="P201" i="1"/>
  <c r="O201" i="1"/>
  <c r="Q200" i="1"/>
  <c r="P200" i="1"/>
  <c r="O200" i="1"/>
  <c r="Q199" i="1"/>
  <c r="P199" i="1"/>
  <c r="O199" i="1"/>
  <c r="Q198" i="1"/>
  <c r="P198" i="1"/>
  <c r="O198" i="1"/>
  <c r="Q197" i="1"/>
  <c r="P197" i="1"/>
  <c r="O197" i="1"/>
  <c r="Q196" i="1"/>
  <c r="P196" i="1"/>
  <c r="O196" i="1"/>
  <c r="Q195" i="1"/>
  <c r="P195" i="1"/>
  <c r="O195" i="1"/>
  <c r="Q194" i="1"/>
  <c r="P194" i="1"/>
  <c r="O194" i="1"/>
  <c r="Q193" i="1"/>
  <c r="P193" i="1"/>
  <c r="O193" i="1"/>
  <c r="Q192" i="1"/>
  <c r="P192" i="1"/>
  <c r="O192" i="1"/>
  <c r="Q191" i="1"/>
  <c r="P191" i="1"/>
  <c r="O191" i="1"/>
  <c r="Q190" i="1"/>
  <c r="P190" i="1"/>
  <c r="O190" i="1"/>
  <c r="Q189" i="1"/>
  <c r="P189" i="1"/>
  <c r="O189" i="1"/>
  <c r="Q188" i="1"/>
  <c r="P188" i="1"/>
  <c r="O188" i="1"/>
  <c r="Q187" i="1"/>
  <c r="P187" i="1"/>
  <c r="O187" i="1"/>
  <c r="Q186" i="1"/>
  <c r="P186" i="1"/>
  <c r="O186" i="1"/>
  <c r="Q185" i="1"/>
  <c r="P185" i="1"/>
  <c r="O185" i="1"/>
  <c r="Q184" i="1"/>
  <c r="P184" i="1"/>
  <c r="O184" i="1"/>
  <c r="Q183" i="1"/>
  <c r="P183" i="1"/>
  <c r="O183" i="1"/>
  <c r="Q182" i="1"/>
  <c r="P182" i="1"/>
  <c r="O182" i="1"/>
  <c r="Q181" i="1"/>
  <c r="P181" i="1"/>
  <c r="O181" i="1"/>
  <c r="Q180" i="1"/>
  <c r="P180" i="1"/>
  <c r="O180" i="1"/>
  <c r="Q179" i="1"/>
  <c r="P179" i="1"/>
  <c r="O179" i="1"/>
  <c r="Q178" i="1"/>
  <c r="P178" i="1"/>
  <c r="O178" i="1"/>
  <c r="Q177" i="1"/>
  <c r="P177" i="1"/>
  <c r="O177" i="1"/>
  <c r="Q176" i="1"/>
  <c r="P176" i="1"/>
  <c r="O176" i="1"/>
  <c r="Q175" i="1"/>
  <c r="P175" i="1"/>
  <c r="O175" i="1"/>
  <c r="Q174" i="1"/>
  <c r="P174" i="1"/>
  <c r="O174" i="1"/>
  <c r="Q173" i="1"/>
  <c r="P173" i="1"/>
  <c r="O173" i="1"/>
  <c r="Q172" i="1"/>
  <c r="P172" i="1"/>
  <c r="O172" i="1"/>
  <c r="Q171" i="1"/>
  <c r="P171" i="1"/>
  <c r="O171" i="1"/>
  <c r="Q170" i="1"/>
  <c r="P170" i="1"/>
  <c r="O170" i="1"/>
  <c r="Q169" i="1"/>
  <c r="P169" i="1"/>
  <c r="O169" i="1"/>
  <c r="Q168" i="1"/>
  <c r="P168" i="1"/>
  <c r="O168" i="1"/>
  <c r="Q167" i="1"/>
  <c r="P167" i="1"/>
  <c r="O167" i="1"/>
  <c r="Q166" i="1"/>
  <c r="P166" i="1"/>
  <c r="O166" i="1"/>
  <c r="Q165" i="1"/>
  <c r="P165" i="1"/>
  <c r="O165" i="1"/>
  <c r="Q164" i="1"/>
  <c r="P164" i="1"/>
  <c r="O164" i="1"/>
  <c r="Q163" i="1"/>
  <c r="P163" i="1"/>
  <c r="O163" i="1"/>
  <c r="Q162" i="1"/>
  <c r="P162" i="1"/>
  <c r="O162" i="1"/>
  <c r="Q161" i="1"/>
  <c r="P161" i="1"/>
  <c r="O161" i="1"/>
  <c r="Q160" i="1"/>
  <c r="P160" i="1"/>
  <c r="O160" i="1"/>
  <c r="Q159" i="1"/>
  <c r="P159" i="1"/>
  <c r="O159" i="1"/>
  <c r="Q158" i="1"/>
  <c r="P158" i="1"/>
  <c r="O158" i="1"/>
  <c r="Q157" i="1"/>
  <c r="P157" i="1"/>
  <c r="O157" i="1"/>
  <c r="Q156" i="1"/>
  <c r="P156" i="1"/>
  <c r="O156" i="1"/>
  <c r="Q155" i="1"/>
  <c r="P155" i="1"/>
  <c r="O155" i="1"/>
  <c r="Q154" i="1"/>
  <c r="P154" i="1"/>
  <c r="O154" i="1"/>
  <c r="Q153" i="1"/>
  <c r="P153" i="1"/>
  <c r="O153" i="1"/>
  <c r="Q152" i="1"/>
  <c r="P152" i="1"/>
  <c r="O152" i="1"/>
  <c r="Q151" i="1"/>
  <c r="P151" i="1"/>
  <c r="O151" i="1"/>
  <c r="Q150" i="1"/>
  <c r="P150" i="1"/>
  <c r="O150" i="1"/>
  <c r="Q149" i="1"/>
  <c r="P149" i="1"/>
  <c r="O149" i="1"/>
  <c r="Q148" i="1"/>
  <c r="P148" i="1"/>
  <c r="O148" i="1"/>
  <c r="Q147" i="1"/>
  <c r="P147" i="1"/>
  <c r="O147" i="1"/>
  <c r="Q146" i="1"/>
  <c r="P146" i="1"/>
  <c r="O146" i="1"/>
  <c r="Q145" i="1"/>
  <c r="P145" i="1"/>
  <c r="O145" i="1"/>
  <c r="Q144" i="1"/>
  <c r="P144" i="1"/>
  <c r="O144" i="1"/>
  <c r="Q143" i="1"/>
  <c r="P143" i="1"/>
  <c r="O143" i="1"/>
  <c r="Q142" i="1"/>
  <c r="P142" i="1"/>
  <c r="O142" i="1"/>
  <c r="Q141" i="1"/>
  <c r="P141" i="1"/>
  <c r="O141" i="1"/>
  <c r="Q140" i="1"/>
  <c r="P140" i="1"/>
  <c r="O140" i="1"/>
  <c r="Q139" i="1"/>
  <c r="O139" i="1"/>
  <c r="Q138" i="1"/>
  <c r="P138" i="1"/>
  <c r="O138" i="1"/>
  <c r="Q137" i="1"/>
  <c r="P137" i="1"/>
  <c r="O137" i="1"/>
  <c r="Q136" i="1"/>
  <c r="O136" i="1"/>
  <c r="Q135" i="1"/>
  <c r="P135" i="1"/>
  <c r="O135" i="1"/>
  <c r="Q134" i="1"/>
  <c r="P134" i="1"/>
  <c r="O134" i="1"/>
  <c r="Q133" i="1"/>
  <c r="P133" i="1"/>
  <c r="O133" i="1"/>
  <c r="Q132" i="1"/>
  <c r="P132" i="1"/>
  <c r="O132" i="1"/>
  <c r="Q131" i="1"/>
  <c r="P131" i="1"/>
  <c r="O131" i="1"/>
  <c r="Q130" i="1"/>
  <c r="P130" i="1"/>
  <c r="O130" i="1"/>
  <c r="Q129" i="1"/>
  <c r="P129" i="1"/>
  <c r="O129" i="1"/>
  <c r="Q128" i="1"/>
  <c r="P128" i="1"/>
  <c r="O128" i="1"/>
  <c r="Q127" i="1"/>
  <c r="P127" i="1"/>
  <c r="O127" i="1"/>
  <c r="Q126" i="1"/>
  <c r="P126" i="1"/>
  <c r="O126" i="1"/>
  <c r="Q125" i="1"/>
  <c r="P125" i="1"/>
  <c r="O125" i="1"/>
  <c r="Q124" i="1"/>
  <c r="P124" i="1"/>
  <c r="O124" i="1"/>
  <c r="Q123" i="1"/>
  <c r="P123" i="1"/>
  <c r="O123" i="1"/>
  <c r="Q122" i="1"/>
  <c r="P122" i="1"/>
  <c r="O122" i="1"/>
  <c r="Q121" i="1"/>
  <c r="P121" i="1"/>
  <c r="O121" i="1"/>
  <c r="Q120" i="1"/>
  <c r="P120" i="1"/>
  <c r="O120" i="1"/>
  <c r="Q119" i="1"/>
  <c r="P119" i="1"/>
  <c r="O119" i="1"/>
  <c r="Q118" i="1"/>
  <c r="X117" i="1" s="1"/>
  <c r="F6" i="2" s="1"/>
  <c r="P118" i="1"/>
  <c r="O118" i="1"/>
  <c r="V117" i="1" s="1"/>
  <c r="D6" i="2" s="1"/>
  <c r="Q117" i="1"/>
  <c r="P117" i="1"/>
  <c r="O117" i="1"/>
  <c r="Q116" i="1"/>
  <c r="P116" i="1"/>
  <c r="O116" i="1"/>
  <c r="Q115" i="1"/>
  <c r="P115" i="1"/>
  <c r="O115" i="1"/>
  <c r="Q114" i="1"/>
  <c r="P114" i="1"/>
  <c r="O114" i="1"/>
  <c r="Q113" i="1"/>
  <c r="P113" i="1"/>
  <c r="O113" i="1"/>
  <c r="Q112" i="1"/>
  <c r="P112" i="1"/>
  <c r="O112" i="1"/>
  <c r="Q111" i="1"/>
  <c r="P111" i="1"/>
  <c r="O111" i="1"/>
  <c r="Q110" i="1"/>
  <c r="P110" i="1"/>
  <c r="O110" i="1"/>
  <c r="Q109" i="1"/>
  <c r="P109" i="1"/>
  <c r="O109" i="1"/>
  <c r="Q108" i="1"/>
  <c r="P108" i="1"/>
  <c r="O108" i="1"/>
  <c r="Q107" i="1"/>
  <c r="P107" i="1"/>
  <c r="O107" i="1"/>
  <c r="Q106" i="1"/>
  <c r="P106" i="1"/>
  <c r="O106" i="1"/>
  <c r="Q105" i="1"/>
  <c r="P105" i="1"/>
  <c r="O105" i="1"/>
  <c r="Q104" i="1"/>
  <c r="P104" i="1"/>
  <c r="O104" i="1"/>
  <c r="Q103" i="1"/>
  <c r="P103" i="1"/>
  <c r="O103" i="1"/>
  <c r="Q102" i="1"/>
  <c r="P102" i="1"/>
  <c r="O102" i="1"/>
  <c r="Q101" i="1"/>
  <c r="P101" i="1"/>
  <c r="O101" i="1"/>
  <c r="Q100" i="1"/>
  <c r="P100" i="1"/>
  <c r="O100" i="1"/>
  <c r="Q99" i="1"/>
  <c r="P99" i="1"/>
  <c r="O99" i="1"/>
  <c r="Q98" i="1"/>
  <c r="P98" i="1"/>
  <c r="O98" i="1"/>
  <c r="Q97" i="1"/>
  <c r="P97" i="1"/>
  <c r="O97" i="1"/>
  <c r="Q96" i="1"/>
  <c r="P96" i="1"/>
  <c r="O96" i="1"/>
  <c r="P95" i="1"/>
  <c r="O95" i="1"/>
  <c r="Q94" i="1"/>
  <c r="P94" i="1"/>
  <c r="O94" i="1"/>
  <c r="Q93" i="1"/>
  <c r="P93" i="1"/>
  <c r="O93" i="1"/>
  <c r="Q92" i="1"/>
  <c r="P92" i="1"/>
  <c r="O92" i="1"/>
  <c r="Q91" i="1"/>
  <c r="P91" i="1"/>
  <c r="O91" i="1"/>
  <c r="Q90" i="1"/>
  <c r="P90" i="1"/>
  <c r="O90" i="1"/>
  <c r="Q89" i="1"/>
  <c r="P89" i="1"/>
  <c r="O89" i="1"/>
  <c r="Q88" i="1"/>
  <c r="P88" i="1"/>
  <c r="O88" i="1"/>
  <c r="Q87" i="1"/>
  <c r="P87" i="1"/>
  <c r="O87" i="1"/>
  <c r="Q86" i="1"/>
  <c r="P86" i="1"/>
  <c r="O86" i="1"/>
  <c r="Q85" i="1"/>
  <c r="P85" i="1"/>
  <c r="O85" i="1"/>
  <c r="Q84" i="1"/>
  <c r="P84" i="1"/>
  <c r="O84" i="1"/>
  <c r="Q83" i="1"/>
  <c r="P83" i="1"/>
  <c r="O83" i="1"/>
  <c r="Q82" i="1"/>
  <c r="P82" i="1"/>
  <c r="O82" i="1"/>
  <c r="Q81" i="1"/>
  <c r="P81" i="1"/>
  <c r="W80" i="1" s="1"/>
  <c r="E5" i="2" s="1"/>
  <c r="O81" i="1"/>
  <c r="V80" i="1" s="1"/>
  <c r="D5" i="2" s="1"/>
  <c r="Q80" i="1"/>
  <c r="P80" i="1"/>
  <c r="O80" i="1"/>
  <c r="Q79" i="1"/>
  <c r="P79" i="1"/>
  <c r="O79" i="1"/>
  <c r="Q78" i="1"/>
  <c r="P78" i="1"/>
  <c r="O78" i="1"/>
  <c r="Q77" i="1"/>
  <c r="X76" i="1" s="1"/>
  <c r="F4" i="2" s="1"/>
  <c r="P77" i="1"/>
  <c r="W76" i="1" s="1"/>
  <c r="E4" i="2" s="1"/>
  <c r="O77" i="1"/>
  <c r="V76" i="1" s="1"/>
  <c r="D4" i="2" s="1"/>
  <c r="Q76" i="1"/>
  <c r="P76" i="1"/>
  <c r="O76" i="1"/>
  <c r="Q75" i="1"/>
  <c r="P75" i="1"/>
  <c r="O75" i="1"/>
  <c r="Q74" i="1"/>
  <c r="P74" i="1"/>
  <c r="O74" i="1"/>
  <c r="Q73" i="1"/>
  <c r="P73" i="1"/>
  <c r="O73" i="1"/>
  <c r="Q72" i="1"/>
  <c r="P72" i="1"/>
  <c r="O72" i="1"/>
  <c r="Q71" i="1"/>
  <c r="P71" i="1"/>
  <c r="O71" i="1"/>
  <c r="Q70" i="1"/>
  <c r="P70" i="1"/>
  <c r="O70" i="1"/>
  <c r="Q69" i="1"/>
  <c r="P69" i="1"/>
  <c r="O69" i="1"/>
  <c r="Q68" i="1"/>
  <c r="P68" i="1"/>
  <c r="O68" i="1"/>
  <c r="Q67" i="1"/>
  <c r="P67" i="1"/>
  <c r="O67" i="1"/>
  <c r="Q66" i="1"/>
  <c r="P66" i="1"/>
  <c r="O66" i="1"/>
  <c r="Q65" i="1"/>
  <c r="P65" i="1"/>
  <c r="O65" i="1"/>
  <c r="Q64" i="1"/>
  <c r="P64" i="1"/>
  <c r="O64" i="1"/>
  <c r="Q63" i="1"/>
  <c r="P63" i="1"/>
  <c r="O63" i="1"/>
  <c r="Q62" i="1"/>
  <c r="P62" i="1"/>
  <c r="O62" i="1"/>
  <c r="Q61" i="1"/>
  <c r="P61" i="1"/>
  <c r="O61" i="1"/>
  <c r="Q60" i="1"/>
  <c r="P60" i="1"/>
  <c r="O60" i="1"/>
  <c r="Q59" i="1"/>
  <c r="P59" i="1"/>
  <c r="O59" i="1"/>
  <c r="Q58" i="1"/>
  <c r="P58" i="1"/>
  <c r="O58" i="1"/>
  <c r="Q57" i="1"/>
  <c r="P57" i="1"/>
  <c r="O57" i="1"/>
  <c r="Q56" i="1"/>
  <c r="P56" i="1"/>
  <c r="O56" i="1"/>
  <c r="Q55" i="1"/>
  <c r="P55" i="1"/>
  <c r="O55" i="1"/>
  <c r="Q54" i="1"/>
  <c r="P54" i="1"/>
  <c r="O54" i="1"/>
  <c r="Q53" i="1"/>
  <c r="P53" i="1"/>
  <c r="O53" i="1"/>
  <c r="Q52" i="1"/>
  <c r="P52" i="1"/>
  <c r="O52" i="1"/>
  <c r="Q48" i="1"/>
  <c r="P48" i="1"/>
  <c r="O48" i="1"/>
  <c r="Q47" i="1"/>
  <c r="P47" i="1"/>
  <c r="O47" i="1"/>
  <c r="Q46" i="1"/>
  <c r="P46" i="1"/>
  <c r="O46" i="1"/>
  <c r="Q45" i="1"/>
  <c r="P45" i="1"/>
  <c r="O45" i="1"/>
  <c r="Q44" i="1"/>
  <c r="P44" i="1"/>
  <c r="O44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X4" i="1" s="1"/>
  <c r="P5" i="1"/>
  <c r="W4" i="1" s="1"/>
  <c r="O5" i="1"/>
  <c r="V4" i="1" s="1"/>
  <c r="Q4" i="1"/>
  <c r="P4" i="1"/>
  <c r="O4" i="1"/>
  <c r="Q3" i="1"/>
  <c r="P3" i="1"/>
  <c r="O3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5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1" i="1"/>
  <c r="N150" i="1"/>
  <c r="N149" i="1"/>
  <c r="N148" i="1"/>
  <c r="N146" i="1"/>
  <c r="N145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29" i="1"/>
  <c r="N128" i="1"/>
  <c r="N127" i="1"/>
  <c r="N125" i="1"/>
  <c r="N123" i="1"/>
  <c r="N122" i="1"/>
  <c r="N121" i="1"/>
  <c r="N120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1" i="1"/>
  <c r="N90" i="1"/>
  <c r="N88" i="1"/>
  <c r="N86" i="1"/>
  <c r="N85" i="1"/>
  <c r="N84" i="1"/>
  <c r="N83" i="1"/>
  <c r="N82" i="1"/>
  <c r="N81" i="1"/>
  <c r="N80" i="1"/>
  <c r="N79" i="1"/>
  <c r="N78" i="1"/>
  <c r="N77" i="1"/>
  <c r="U76" i="1" s="1"/>
  <c r="N76" i="1"/>
  <c r="N74" i="1"/>
  <c r="N69" i="1"/>
  <c r="N68" i="1"/>
  <c r="N67" i="1"/>
  <c r="N65" i="1"/>
  <c r="N64" i="1"/>
  <c r="N63" i="1"/>
  <c r="N62" i="1"/>
  <c r="N61" i="1"/>
  <c r="N60" i="1"/>
  <c r="N59" i="1"/>
  <c r="N58" i="1"/>
  <c r="N57" i="1"/>
  <c r="N54" i="1"/>
  <c r="N53" i="1"/>
  <c r="N52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26" i="1"/>
  <c r="N25" i="1"/>
  <c r="N24" i="1"/>
  <c r="N23" i="1"/>
  <c r="N22" i="1"/>
  <c r="N19" i="1"/>
  <c r="N18" i="1"/>
  <c r="N15" i="1"/>
  <c r="N14" i="1"/>
  <c r="N12" i="1"/>
  <c r="N10" i="1"/>
  <c r="N8" i="1"/>
  <c r="N6" i="1"/>
  <c r="N4" i="1"/>
  <c r="N3" i="1"/>
  <c r="C273" i="1"/>
  <c r="C117" i="1"/>
  <c r="Z3" i="1" l="1"/>
  <c r="F3" i="2"/>
  <c r="D3" i="2"/>
  <c r="E3" i="2"/>
  <c r="M220" i="1"/>
  <c r="C220" i="1"/>
  <c r="D220" i="1" s="1"/>
  <c r="R220" i="1" s="1"/>
  <c r="M57" i="1"/>
  <c r="C57" i="1"/>
  <c r="D57" i="1" s="1"/>
  <c r="R57" i="1" s="1"/>
  <c r="M102" i="1" l="1"/>
  <c r="C328" i="1"/>
  <c r="C332" i="1"/>
  <c r="C341" i="1"/>
  <c r="D341" i="1" s="1"/>
  <c r="M341" i="1" s="1"/>
  <c r="C343" i="1"/>
  <c r="D343" i="1" s="1"/>
  <c r="M343" i="1" s="1"/>
  <c r="C327" i="1"/>
  <c r="C331" i="1"/>
  <c r="C333" i="1"/>
  <c r="D308" i="1" l="1"/>
  <c r="M308" i="1" s="1"/>
  <c r="D307" i="1"/>
  <c r="D306" i="1"/>
  <c r="O306" i="1" s="1"/>
  <c r="D305" i="1"/>
  <c r="D304" i="1"/>
  <c r="D303" i="1"/>
  <c r="M303" i="1" s="1"/>
  <c r="D302" i="1"/>
  <c r="M302" i="1" s="1"/>
  <c r="D301" i="1"/>
  <c r="M301" i="1" s="1"/>
  <c r="D300" i="1"/>
  <c r="M300" i="1" s="1"/>
  <c r="D299" i="1"/>
  <c r="M299" i="1" s="1"/>
  <c r="M307" i="1"/>
  <c r="M306" i="1"/>
  <c r="M354" i="1"/>
  <c r="M353" i="1"/>
  <c r="M352" i="1"/>
  <c r="M351" i="1"/>
  <c r="M350" i="1"/>
  <c r="M349" i="1"/>
  <c r="M348" i="1"/>
  <c r="M347" i="1"/>
  <c r="M346" i="1"/>
  <c r="M345" i="1"/>
  <c r="M344" i="1"/>
  <c r="M329" i="1"/>
  <c r="M334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294" i="1"/>
  <c r="M147" i="1"/>
  <c r="M144" i="1"/>
  <c r="M143" i="1"/>
  <c r="C143" i="1"/>
  <c r="D143" i="1" s="1"/>
  <c r="N143" i="1" s="1"/>
  <c r="C144" i="1"/>
  <c r="D144" i="1" s="1"/>
  <c r="N144" i="1" s="1"/>
  <c r="C145" i="1"/>
  <c r="D145" i="1" s="1"/>
  <c r="M145" i="1" s="1"/>
  <c r="C147" i="1"/>
  <c r="D147" i="1" s="1"/>
  <c r="N147" i="1" s="1"/>
  <c r="C146" i="1"/>
  <c r="D146" i="1" s="1"/>
  <c r="M146" i="1" s="1"/>
  <c r="C142" i="1"/>
  <c r="D142" i="1" s="1"/>
  <c r="M142" i="1" s="1"/>
  <c r="D101" i="1"/>
  <c r="M101" i="1" s="1"/>
  <c r="D22" i="1"/>
  <c r="C21" i="1"/>
  <c r="D21" i="1" s="1"/>
  <c r="N21" i="1" s="1"/>
  <c r="C20" i="1"/>
  <c r="D20" i="1" s="1"/>
  <c r="N20" i="1" s="1"/>
  <c r="D19" i="1"/>
  <c r="M19" i="1" s="1"/>
  <c r="D348" i="1"/>
  <c r="R348" i="1" s="1"/>
  <c r="C354" i="1"/>
  <c r="D354" i="1" s="1"/>
  <c r="C353" i="1"/>
  <c r="D353" i="1" s="1"/>
  <c r="C352" i="1"/>
  <c r="D352" i="1" s="1"/>
  <c r="R352" i="1" s="1"/>
  <c r="C351" i="1"/>
  <c r="D351" i="1" s="1"/>
  <c r="R351" i="1" s="1"/>
  <c r="C350" i="1"/>
  <c r="D350" i="1" s="1"/>
  <c r="R350" i="1" s="1"/>
  <c r="C349" i="1"/>
  <c r="D349" i="1" s="1"/>
  <c r="R349" i="1" s="1"/>
  <c r="C347" i="1"/>
  <c r="D347" i="1" s="1"/>
  <c r="D333" i="1"/>
  <c r="M333" i="1" s="1"/>
  <c r="D332" i="1"/>
  <c r="M332" i="1" s="1"/>
  <c r="D331" i="1"/>
  <c r="M331" i="1" s="1"/>
  <c r="D330" i="1"/>
  <c r="M330" i="1" s="1"/>
  <c r="D328" i="1"/>
  <c r="M328" i="1" s="1"/>
  <c r="D327" i="1"/>
  <c r="M327" i="1" s="1"/>
  <c r="C337" i="1"/>
  <c r="D337" i="1" s="1"/>
  <c r="M337" i="1" s="1"/>
  <c r="C336" i="1"/>
  <c r="D336" i="1" s="1"/>
  <c r="M336" i="1" s="1"/>
  <c r="D326" i="1"/>
  <c r="M326" i="1" s="1"/>
  <c r="D335" i="1"/>
  <c r="M335" i="1" s="1"/>
  <c r="R353" i="1" l="1"/>
  <c r="G12" i="2"/>
  <c r="M304" i="1"/>
  <c r="N304" i="1"/>
  <c r="R354" i="1"/>
  <c r="G11" i="2"/>
  <c r="M305" i="1"/>
  <c r="O305" i="1"/>
  <c r="V273" i="1" s="1"/>
  <c r="M3" i="1"/>
  <c r="M4" i="1"/>
  <c r="M291" i="1"/>
  <c r="M288" i="1"/>
  <c r="M284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48" i="1"/>
  <c r="M139" i="1"/>
  <c r="M136" i="1"/>
  <c r="M130" i="1"/>
  <c r="M127" i="1"/>
  <c r="M126" i="1"/>
  <c r="M124" i="1"/>
  <c r="M119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95" i="1"/>
  <c r="M92" i="1"/>
  <c r="M89" i="1"/>
  <c r="M87" i="1"/>
  <c r="M80" i="1"/>
  <c r="M79" i="1"/>
  <c r="M78" i="1"/>
  <c r="M76" i="1"/>
  <c r="M75" i="1"/>
  <c r="M74" i="1"/>
  <c r="M72" i="1"/>
  <c r="M70" i="1"/>
  <c r="M66" i="1"/>
  <c r="M60" i="1"/>
  <c r="M58" i="1"/>
  <c r="M56" i="1"/>
  <c r="M55" i="1"/>
  <c r="M54" i="1"/>
  <c r="M53" i="1"/>
  <c r="M52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1" i="1"/>
  <c r="M30" i="1"/>
  <c r="M29" i="1"/>
  <c r="M28" i="1"/>
  <c r="M27" i="1"/>
  <c r="M26" i="1"/>
  <c r="M17" i="1"/>
  <c r="M16" i="1"/>
  <c r="M13" i="1"/>
  <c r="M11" i="1"/>
  <c r="M9" i="1"/>
  <c r="M7" i="1"/>
  <c r="M5" i="1"/>
  <c r="D7" i="2" l="1"/>
  <c r="D8" i="2" s="1"/>
  <c r="V3" i="1"/>
  <c r="C4" i="2"/>
  <c r="D322" i="1"/>
  <c r="R322" i="1" s="1"/>
  <c r="D321" i="1"/>
  <c r="R321" i="1" s="1"/>
  <c r="D320" i="1"/>
  <c r="R320" i="1" s="1"/>
  <c r="D319" i="1"/>
  <c r="R319" i="1" s="1"/>
  <c r="D318" i="1"/>
  <c r="R318" i="1" s="1"/>
  <c r="D317" i="1"/>
  <c r="D316" i="1"/>
  <c r="R316" i="1" s="1"/>
  <c r="D315" i="1"/>
  <c r="D314" i="1"/>
  <c r="R314" i="1" s="1"/>
  <c r="D313" i="1"/>
  <c r="R313" i="1" s="1"/>
  <c r="D312" i="1"/>
  <c r="R312" i="1" s="1"/>
  <c r="D311" i="1"/>
  <c r="R311" i="1" s="1"/>
  <c r="D310" i="1"/>
  <c r="R310" i="1" s="1"/>
  <c r="D309" i="1"/>
  <c r="D298" i="1"/>
  <c r="M298" i="1" s="1"/>
  <c r="D297" i="1"/>
  <c r="D296" i="1"/>
  <c r="M296" i="1" s="1"/>
  <c r="D295" i="1"/>
  <c r="M295" i="1" s="1"/>
  <c r="D294" i="1"/>
  <c r="Q294" i="1" s="1"/>
  <c r="D293" i="1"/>
  <c r="D292" i="1"/>
  <c r="M292" i="1" s="1"/>
  <c r="D291" i="1"/>
  <c r="Q291" i="1" s="1"/>
  <c r="D290" i="1"/>
  <c r="M290" i="1" s="1"/>
  <c r="D289" i="1"/>
  <c r="M289" i="1" s="1"/>
  <c r="D288" i="1"/>
  <c r="Q288" i="1" s="1"/>
  <c r="X273" i="1" s="1"/>
  <c r="F7" i="2" s="1"/>
  <c r="D287" i="1"/>
  <c r="M287" i="1" s="1"/>
  <c r="D286" i="1"/>
  <c r="D285" i="1"/>
  <c r="M285" i="1" s="1"/>
  <c r="D284" i="1"/>
  <c r="N284" i="1" s="1"/>
  <c r="D283" i="1"/>
  <c r="M283" i="1" s="1"/>
  <c r="D282" i="1"/>
  <c r="M282" i="1" s="1"/>
  <c r="D281" i="1"/>
  <c r="M281" i="1" s="1"/>
  <c r="D280" i="1"/>
  <c r="M280" i="1" s="1"/>
  <c r="D279" i="1"/>
  <c r="M279" i="1" s="1"/>
  <c r="D278" i="1"/>
  <c r="M278" i="1" s="1"/>
  <c r="D277" i="1"/>
  <c r="M277" i="1" s="1"/>
  <c r="D276" i="1"/>
  <c r="M276" i="1" s="1"/>
  <c r="D275" i="1"/>
  <c r="M275" i="1" s="1"/>
  <c r="D274" i="1"/>
  <c r="R274" i="1" s="1"/>
  <c r="Y273" i="1" s="1"/>
  <c r="D273" i="1"/>
  <c r="D272" i="1"/>
  <c r="R272" i="1" s="1"/>
  <c r="D271" i="1"/>
  <c r="R271" i="1" s="1"/>
  <c r="D270" i="1"/>
  <c r="R270" i="1" s="1"/>
  <c r="D269" i="1"/>
  <c r="R269" i="1" s="1"/>
  <c r="D268" i="1"/>
  <c r="R268" i="1" s="1"/>
  <c r="D267" i="1"/>
  <c r="R267" i="1" s="1"/>
  <c r="D266" i="1"/>
  <c r="R266" i="1" s="1"/>
  <c r="D265" i="1"/>
  <c r="R265" i="1" s="1"/>
  <c r="D264" i="1"/>
  <c r="R264" i="1" s="1"/>
  <c r="D263" i="1"/>
  <c r="R263" i="1" s="1"/>
  <c r="D262" i="1"/>
  <c r="R262" i="1" s="1"/>
  <c r="D261" i="1"/>
  <c r="R261" i="1" s="1"/>
  <c r="D260" i="1"/>
  <c r="R260" i="1" s="1"/>
  <c r="D259" i="1"/>
  <c r="R259" i="1" s="1"/>
  <c r="D258" i="1"/>
  <c r="R258" i="1" s="1"/>
  <c r="D257" i="1"/>
  <c r="R257" i="1" s="1"/>
  <c r="D256" i="1"/>
  <c r="R256" i="1" s="1"/>
  <c r="D255" i="1"/>
  <c r="R255" i="1" s="1"/>
  <c r="D254" i="1"/>
  <c r="R254" i="1" s="1"/>
  <c r="D253" i="1"/>
  <c r="R253" i="1" s="1"/>
  <c r="D252" i="1"/>
  <c r="R252" i="1" s="1"/>
  <c r="D251" i="1"/>
  <c r="R251" i="1" s="1"/>
  <c r="D250" i="1"/>
  <c r="R250" i="1" s="1"/>
  <c r="D249" i="1"/>
  <c r="R249" i="1" s="1"/>
  <c r="D248" i="1"/>
  <c r="R248" i="1" s="1"/>
  <c r="D247" i="1"/>
  <c r="R247" i="1" s="1"/>
  <c r="D246" i="1"/>
  <c r="R246" i="1" s="1"/>
  <c r="D245" i="1"/>
  <c r="R245" i="1" s="1"/>
  <c r="D244" i="1"/>
  <c r="R244" i="1" s="1"/>
  <c r="D243" i="1"/>
  <c r="R243" i="1" s="1"/>
  <c r="D242" i="1"/>
  <c r="R242" i="1" s="1"/>
  <c r="D241" i="1"/>
  <c r="R241" i="1" s="1"/>
  <c r="D240" i="1"/>
  <c r="R240" i="1" s="1"/>
  <c r="D239" i="1"/>
  <c r="R239" i="1" s="1"/>
  <c r="D238" i="1"/>
  <c r="R238" i="1" s="1"/>
  <c r="D237" i="1"/>
  <c r="R237" i="1" s="1"/>
  <c r="D236" i="1"/>
  <c r="R236" i="1" s="1"/>
  <c r="D235" i="1"/>
  <c r="R235" i="1" s="1"/>
  <c r="D234" i="1"/>
  <c r="R234" i="1" s="1"/>
  <c r="D233" i="1"/>
  <c r="D232" i="1"/>
  <c r="N232" i="1" s="1"/>
  <c r="D231" i="1"/>
  <c r="N231" i="1" s="1"/>
  <c r="D230" i="1"/>
  <c r="N230" i="1" s="1"/>
  <c r="D229" i="1"/>
  <c r="N229" i="1" s="1"/>
  <c r="D228" i="1"/>
  <c r="D227" i="1"/>
  <c r="R227" i="1" s="1"/>
  <c r="D226" i="1"/>
  <c r="R226" i="1" s="1"/>
  <c r="D225" i="1"/>
  <c r="R225" i="1" s="1"/>
  <c r="D224" i="1"/>
  <c r="R224" i="1" s="1"/>
  <c r="D223" i="1"/>
  <c r="R223" i="1" s="1"/>
  <c r="D222" i="1"/>
  <c r="R222" i="1" s="1"/>
  <c r="D221" i="1"/>
  <c r="R221" i="1" s="1"/>
  <c r="D219" i="1"/>
  <c r="R219" i="1" s="1"/>
  <c r="D218" i="1"/>
  <c r="D217" i="1"/>
  <c r="R217" i="1" s="1"/>
  <c r="D216" i="1"/>
  <c r="R216" i="1" s="1"/>
  <c r="D215" i="1"/>
  <c r="R215" i="1" s="1"/>
  <c r="D214" i="1"/>
  <c r="R214" i="1" s="1"/>
  <c r="D213" i="1"/>
  <c r="R213" i="1" s="1"/>
  <c r="D212" i="1"/>
  <c r="R212" i="1" s="1"/>
  <c r="D211" i="1"/>
  <c r="R211" i="1" s="1"/>
  <c r="D210" i="1"/>
  <c r="R210" i="1" s="1"/>
  <c r="D209" i="1"/>
  <c r="R209" i="1" s="1"/>
  <c r="D208" i="1"/>
  <c r="R208" i="1" s="1"/>
  <c r="D207" i="1"/>
  <c r="R207" i="1" s="1"/>
  <c r="D206" i="1"/>
  <c r="R206" i="1" s="1"/>
  <c r="D205" i="1"/>
  <c r="R205" i="1" s="1"/>
  <c r="D204" i="1"/>
  <c r="R204" i="1" s="1"/>
  <c r="D203" i="1"/>
  <c r="R203" i="1" s="1"/>
  <c r="D202" i="1"/>
  <c r="R202" i="1" s="1"/>
  <c r="D201" i="1"/>
  <c r="R201" i="1" s="1"/>
  <c r="D200" i="1"/>
  <c r="R200" i="1" s="1"/>
  <c r="D199" i="1"/>
  <c r="R199" i="1" s="1"/>
  <c r="D198" i="1"/>
  <c r="R198" i="1" s="1"/>
  <c r="D197" i="1"/>
  <c r="R197" i="1" s="1"/>
  <c r="D196" i="1"/>
  <c r="R196" i="1" s="1"/>
  <c r="D195" i="1"/>
  <c r="R195" i="1" s="1"/>
  <c r="D194" i="1"/>
  <c r="R194" i="1" s="1"/>
  <c r="D193" i="1"/>
  <c r="R193" i="1" s="1"/>
  <c r="D192" i="1"/>
  <c r="R192" i="1" s="1"/>
  <c r="D191" i="1"/>
  <c r="R191" i="1" s="1"/>
  <c r="D190" i="1"/>
  <c r="R190" i="1" s="1"/>
  <c r="D189" i="1"/>
  <c r="R189" i="1" s="1"/>
  <c r="D188" i="1"/>
  <c r="R188" i="1" s="1"/>
  <c r="D187" i="1"/>
  <c r="R187" i="1" s="1"/>
  <c r="D186" i="1"/>
  <c r="R186" i="1" s="1"/>
  <c r="D185" i="1"/>
  <c r="R185" i="1" s="1"/>
  <c r="D184" i="1"/>
  <c r="R184" i="1" s="1"/>
  <c r="D183" i="1"/>
  <c r="R183" i="1" s="1"/>
  <c r="D182" i="1"/>
  <c r="R182" i="1" s="1"/>
  <c r="D181" i="1"/>
  <c r="R181" i="1" s="1"/>
  <c r="D180" i="1"/>
  <c r="R180" i="1" s="1"/>
  <c r="D179" i="1"/>
  <c r="R179" i="1" s="1"/>
  <c r="D178" i="1"/>
  <c r="R178" i="1" s="1"/>
  <c r="D177" i="1"/>
  <c r="R177" i="1" s="1"/>
  <c r="D176" i="1"/>
  <c r="R176" i="1" s="1"/>
  <c r="D175" i="1"/>
  <c r="R175" i="1" s="1"/>
  <c r="D174" i="1"/>
  <c r="R174" i="1" s="1"/>
  <c r="D173" i="1"/>
  <c r="R173" i="1" s="1"/>
  <c r="D172" i="1"/>
  <c r="R172" i="1" s="1"/>
  <c r="D171" i="1"/>
  <c r="R171" i="1" s="1"/>
  <c r="D170" i="1"/>
  <c r="R170" i="1" s="1"/>
  <c r="D169" i="1"/>
  <c r="R169" i="1" s="1"/>
  <c r="D168" i="1"/>
  <c r="R168" i="1" s="1"/>
  <c r="D167" i="1"/>
  <c r="R167" i="1" s="1"/>
  <c r="D166" i="1"/>
  <c r="R166" i="1" s="1"/>
  <c r="D165" i="1"/>
  <c r="R165" i="1" s="1"/>
  <c r="D164" i="1"/>
  <c r="R164" i="1" s="1"/>
  <c r="D163" i="1"/>
  <c r="R163" i="1" s="1"/>
  <c r="D162" i="1"/>
  <c r="D161" i="1"/>
  <c r="R161" i="1" s="1"/>
  <c r="D160" i="1"/>
  <c r="R160" i="1" s="1"/>
  <c r="D159" i="1"/>
  <c r="R159" i="1" s="1"/>
  <c r="D158" i="1"/>
  <c r="R158" i="1" s="1"/>
  <c r="D157" i="1"/>
  <c r="R157" i="1" s="1"/>
  <c r="D156" i="1"/>
  <c r="R156" i="1" s="1"/>
  <c r="D155" i="1"/>
  <c r="D154" i="1"/>
  <c r="N154" i="1" s="1"/>
  <c r="D153" i="1"/>
  <c r="N153" i="1" s="1"/>
  <c r="D152" i="1"/>
  <c r="N152" i="1" s="1"/>
  <c r="D151" i="1"/>
  <c r="M151" i="1" s="1"/>
  <c r="D150" i="1"/>
  <c r="M150" i="1" s="1"/>
  <c r="D149" i="1"/>
  <c r="M149" i="1" s="1"/>
  <c r="D148" i="1"/>
  <c r="D141" i="1"/>
  <c r="M141" i="1" s="1"/>
  <c r="D140" i="1"/>
  <c r="M140" i="1" s="1"/>
  <c r="D139" i="1"/>
  <c r="P139" i="1" s="1"/>
  <c r="D138" i="1"/>
  <c r="M138" i="1" s="1"/>
  <c r="D137" i="1"/>
  <c r="M137" i="1" s="1"/>
  <c r="D136" i="1"/>
  <c r="P136" i="1" s="1"/>
  <c r="W117" i="1" s="1"/>
  <c r="D135" i="1"/>
  <c r="M135" i="1" s="1"/>
  <c r="D134" i="1"/>
  <c r="M134" i="1" s="1"/>
  <c r="D133" i="1"/>
  <c r="M133" i="1" s="1"/>
  <c r="D132" i="1"/>
  <c r="M132" i="1" s="1"/>
  <c r="D131" i="1"/>
  <c r="M131" i="1" s="1"/>
  <c r="D130" i="1"/>
  <c r="N130" i="1" s="1"/>
  <c r="D129" i="1"/>
  <c r="M129" i="1" s="1"/>
  <c r="D128" i="1"/>
  <c r="M128" i="1" s="1"/>
  <c r="D127" i="1"/>
  <c r="R127" i="1" s="1"/>
  <c r="Y117" i="1" s="1"/>
  <c r="D126" i="1"/>
  <c r="N126" i="1" s="1"/>
  <c r="D125" i="1"/>
  <c r="M125" i="1" s="1"/>
  <c r="D124" i="1"/>
  <c r="N124" i="1" s="1"/>
  <c r="D123" i="1"/>
  <c r="M123" i="1" s="1"/>
  <c r="D122" i="1"/>
  <c r="M122" i="1" s="1"/>
  <c r="D121" i="1"/>
  <c r="M121" i="1" s="1"/>
  <c r="D120" i="1"/>
  <c r="M120" i="1" s="1"/>
  <c r="D119" i="1"/>
  <c r="N119" i="1" s="1"/>
  <c r="D118" i="1"/>
  <c r="M118" i="1" s="1"/>
  <c r="D117" i="1"/>
  <c r="D116" i="1"/>
  <c r="R116" i="1" s="1"/>
  <c r="D115" i="1"/>
  <c r="R115" i="1" s="1"/>
  <c r="D114" i="1"/>
  <c r="R114" i="1" s="1"/>
  <c r="D113" i="1"/>
  <c r="R113" i="1" s="1"/>
  <c r="D112" i="1"/>
  <c r="R112" i="1" s="1"/>
  <c r="D111" i="1"/>
  <c r="R111" i="1" s="1"/>
  <c r="D110" i="1"/>
  <c r="R110" i="1" s="1"/>
  <c r="D109" i="1"/>
  <c r="R109" i="1" s="1"/>
  <c r="D108" i="1"/>
  <c r="R108" i="1" s="1"/>
  <c r="D107" i="1"/>
  <c r="R107" i="1" s="1"/>
  <c r="D106" i="1"/>
  <c r="D105" i="1"/>
  <c r="R105" i="1" s="1"/>
  <c r="D104" i="1"/>
  <c r="R104" i="1" s="1"/>
  <c r="D103" i="1"/>
  <c r="D100" i="1"/>
  <c r="M100" i="1" s="1"/>
  <c r="D99" i="1"/>
  <c r="D98" i="1"/>
  <c r="M98" i="1" s="1"/>
  <c r="D97" i="1"/>
  <c r="M97" i="1" s="1"/>
  <c r="D96" i="1"/>
  <c r="M96" i="1" s="1"/>
  <c r="D95" i="1"/>
  <c r="Q95" i="1" s="1"/>
  <c r="X80" i="1" s="1"/>
  <c r="D94" i="1"/>
  <c r="M94" i="1" s="1"/>
  <c r="D93" i="1"/>
  <c r="M93" i="1" s="1"/>
  <c r="D92" i="1"/>
  <c r="N92" i="1" s="1"/>
  <c r="D91" i="1"/>
  <c r="M91" i="1" s="1"/>
  <c r="D90" i="1"/>
  <c r="M90" i="1" s="1"/>
  <c r="D89" i="1"/>
  <c r="N89" i="1" s="1"/>
  <c r="D88" i="1"/>
  <c r="M88" i="1" s="1"/>
  <c r="D87" i="1"/>
  <c r="N87" i="1" s="1"/>
  <c r="U80" i="1" s="1"/>
  <c r="D86" i="1"/>
  <c r="M86" i="1" s="1"/>
  <c r="D85" i="1"/>
  <c r="M85" i="1" s="1"/>
  <c r="D84" i="1"/>
  <c r="M84" i="1" s="1"/>
  <c r="D83" i="1"/>
  <c r="M83" i="1" s="1"/>
  <c r="D82" i="1"/>
  <c r="M82" i="1" s="1"/>
  <c r="D81" i="1"/>
  <c r="M81" i="1" s="1"/>
  <c r="D80" i="1"/>
  <c r="D79" i="1"/>
  <c r="R79" i="1" s="1"/>
  <c r="D78" i="1"/>
  <c r="D77" i="1"/>
  <c r="M77" i="1" s="1"/>
  <c r="T76" i="1" s="1"/>
  <c r="AA76" i="1" s="1"/>
  <c r="D76" i="1"/>
  <c r="D75" i="1"/>
  <c r="N75" i="1" s="1"/>
  <c r="D74" i="1"/>
  <c r="D73" i="1"/>
  <c r="N73" i="1" s="1"/>
  <c r="D72" i="1"/>
  <c r="N72" i="1" s="1"/>
  <c r="D71" i="1"/>
  <c r="N71" i="1" s="1"/>
  <c r="D70" i="1"/>
  <c r="N70" i="1" s="1"/>
  <c r="D69" i="1"/>
  <c r="M69" i="1" s="1"/>
  <c r="D68" i="1"/>
  <c r="M68" i="1" s="1"/>
  <c r="D67" i="1"/>
  <c r="M67" i="1" s="1"/>
  <c r="D66" i="1"/>
  <c r="N66" i="1" s="1"/>
  <c r="D65" i="1"/>
  <c r="M65" i="1" s="1"/>
  <c r="D64" i="1"/>
  <c r="M64" i="1" s="1"/>
  <c r="D63" i="1"/>
  <c r="M63" i="1" s="1"/>
  <c r="D62" i="1"/>
  <c r="M62" i="1" s="1"/>
  <c r="D61" i="1"/>
  <c r="M61" i="1" s="1"/>
  <c r="D60" i="1"/>
  <c r="R60" i="1" s="1"/>
  <c r="D59" i="1"/>
  <c r="M59" i="1" s="1"/>
  <c r="D58" i="1"/>
  <c r="D56" i="1"/>
  <c r="N56" i="1" s="1"/>
  <c r="D55" i="1"/>
  <c r="N55" i="1" s="1"/>
  <c r="D54" i="1"/>
  <c r="D53" i="1"/>
  <c r="R53" i="1" s="1"/>
  <c r="D52" i="1"/>
  <c r="D48" i="1"/>
  <c r="R48" i="1" s="1"/>
  <c r="D47" i="1"/>
  <c r="D46" i="1"/>
  <c r="R46" i="1" s="1"/>
  <c r="D45" i="1"/>
  <c r="R45" i="1" s="1"/>
  <c r="D44" i="1"/>
  <c r="R44" i="1" s="1"/>
  <c r="D43" i="1"/>
  <c r="R43" i="1" s="1"/>
  <c r="D42" i="1"/>
  <c r="R42" i="1" s="1"/>
  <c r="D41" i="1"/>
  <c r="R41" i="1" s="1"/>
  <c r="D40" i="1"/>
  <c r="R40" i="1" s="1"/>
  <c r="D39" i="1"/>
  <c r="D38" i="1"/>
  <c r="R38" i="1" s="1"/>
  <c r="D37" i="1"/>
  <c r="D36" i="1"/>
  <c r="R36" i="1" s="1"/>
  <c r="D35" i="1"/>
  <c r="R35" i="1" s="1"/>
  <c r="D34" i="1"/>
  <c r="M34" i="1" s="1"/>
  <c r="D33" i="1"/>
  <c r="M33" i="1" s="1"/>
  <c r="D32" i="1"/>
  <c r="M32" i="1" s="1"/>
  <c r="D31" i="1"/>
  <c r="D30" i="1"/>
  <c r="N30" i="1" s="1"/>
  <c r="D29" i="1"/>
  <c r="N29" i="1" s="1"/>
  <c r="D28" i="1"/>
  <c r="N28" i="1" s="1"/>
  <c r="D27" i="1"/>
  <c r="N27" i="1" s="1"/>
  <c r="D26" i="1"/>
  <c r="R26" i="1" s="1"/>
  <c r="D25" i="1"/>
  <c r="M25" i="1" s="1"/>
  <c r="D24" i="1"/>
  <c r="M24" i="1" s="1"/>
  <c r="D23" i="1"/>
  <c r="M23" i="1" s="1"/>
  <c r="D18" i="1"/>
  <c r="M18" i="1" s="1"/>
  <c r="D17" i="1"/>
  <c r="N17" i="1" s="1"/>
  <c r="D16" i="1"/>
  <c r="N16" i="1" s="1"/>
  <c r="D15" i="1"/>
  <c r="D14" i="1"/>
  <c r="M14" i="1" s="1"/>
  <c r="D13" i="1"/>
  <c r="N13" i="1" s="1"/>
  <c r="D12" i="1"/>
  <c r="M12" i="1" s="1"/>
  <c r="D11" i="1"/>
  <c r="N11" i="1" s="1"/>
  <c r="D10" i="1"/>
  <c r="M10" i="1" s="1"/>
  <c r="D9" i="1"/>
  <c r="N9" i="1" s="1"/>
  <c r="D8" i="1"/>
  <c r="M8" i="1" s="1"/>
  <c r="D7" i="1"/>
  <c r="N7" i="1" s="1"/>
  <c r="D6" i="1"/>
  <c r="M6" i="1" s="1"/>
  <c r="D5" i="1"/>
  <c r="N5" i="1" s="1"/>
  <c r="D4" i="1"/>
  <c r="D3" i="1"/>
  <c r="M293" i="1" l="1"/>
  <c r="P293" i="1"/>
  <c r="U117" i="1"/>
  <c r="M286" i="1"/>
  <c r="N286" i="1"/>
  <c r="U273" i="1" s="1"/>
  <c r="C7" i="2" s="1"/>
  <c r="E6" i="2"/>
  <c r="E8" i="2" s="1"/>
  <c r="F5" i="2"/>
  <c r="F8" i="2" s="1"/>
  <c r="X3" i="1"/>
  <c r="M297" i="1"/>
  <c r="P297" i="1"/>
  <c r="W273" i="1" s="1"/>
  <c r="E7" i="2" s="1"/>
  <c r="Y4" i="1"/>
  <c r="Y3" i="1"/>
  <c r="T273" i="1"/>
  <c r="B4" i="2"/>
  <c r="G4" i="2"/>
  <c r="M99" i="1"/>
  <c r="T80" i="1" s="1"/>
  <c r="AA80" i="1" s="1"/>
  <c r="B4" i="3"/>
  <c r="M15" i="1"/>
  <c r="T4" i="1" s="1"/>
  <c r="B2" i="3"/>
  <c r="C5" i="2"/>
  <c r="U4" i="1"/>
  <c r="B3" i="3"/>
  <c r="M71" i="1"/>
  <c r="T117" i="1" s="1"/>
  <c r="AA117" i="1" s="1"/>
  <c r="M73" i="1"/>
  <c r="T3" i="1" l="1"/>
  <c r="AA4" i="1"/>
  <c r="AA273" i="1"/>
  <c r="C3" i="2"/>
  <c r="U3" i="1"/>
  <c r="W3" i="1"/>
  <c r="B6" i="2"/>
  <c r="G7" i="2"/>
  <c r="B7" i="2"/>
  <c r="C6" i="2"/>
  <c r="G3" i="2"/>
  <c r="B3" i="2"/>
  <c r="G5" i="2"/>
  <c r="B5" i="2"/>
  <c r="AA3" i="1" l="1"/>
  <c r="C8" i="2"/>
  <c r="G6" i="2"/>
  <c r="G8" i="2" s="1"/>
  <c r="B8" i="2"/>
  <c r="G9" i="2" l="1"/>
  <c r="F9" i="2"/>
  <c r="E9" i="2"/>
  <c r="D9" i="2"/>
  <c r="C9" i="2"/>
  <c r="B9" i="2"/>
</calcChain>
</file>

<file path=xl/comments1.xml><?xml version="1.0" encoding="utf-8"?>
<comments xmlns="http://schemas.openxmlformats.org/spreadsheetml/2006/main">
  <authors>
    <author>Paden, John D.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Paden, John D.:</t>
        </r>
        <r>
          <rPr>
            <sz val="9"/>
            <color indexed="81"/>
            <rFont val="Tahoma"/>
            <charset val="1"/>
          </rPr>
          <t xml:space="preserve">
sudo –h –apparent-size –max-depth=2</t>
        </r>
      </text>
    </comment>
  </commentList>
</comments>
</file>

<file path=xl/sharedStrings.xml><?xml version="1.0" encoding="utf-8"?>
<sst xmlns="http://schemas.openxmlformats.org/spreadsheetml/2006/main" count="715" uniqueCount="607">
  <si>
    <t>./MARSIS/solarsystem.asdc.asi.it</t>
  </si>
  <si>
    <t>./MARSIS/idl_1</t>
  </si>
  <si>
    <t>./MARSIS/icy</t>
  </si>
  <si>
    <t>./MARSIS/sharad_data</t>
  </si>
  <si>
    <t>./MARSIS/proc</t>
  </si>
  <si>
    <t>./MARSIS/ss3_trk</t>
  </si>
  <si>
    <t>./MARSIS/flash</t>
  </si>
  <si>
    <t>./MARSIS/sharad</t>
  </si>
  <si>
    <t>./MARSIS/idl</t>
  </si>
  <si>
    <t>./MARSIS/level1b_ss3trk</t>
  </si>
  <si>
    <t>./MARSIS</t>
  </si>
  <si>
    <t>./TIDSoR/2011_Chile</t>
  </si>
  <si>
    <t>./TIDSoR/2010_Greenland</t>
  </si>
  <si>
    <t>./TIDSoR/2010_Antarctica</t>
  </si>
  <si>
    <t>./TIDSoR/2009_Greenland</t>
  </si>
  <si>
    <t>./TIDSoR/2011_Norway</t>
  </si>
  <si>
    <t>./TIDSoR</t>
  </si>
  <si>
    <t>./SnowRadar/2015_Greenland_Polar6</t>
  </si>
  <si>
    <t>./SnowRadar/2009_Arctic</t>
  </si>
  <si>
    <t>./SnowRadar/2014_Greenland_P3</t>
  </si>
  <si>
    <t>./SnowRadar/2014_Antarctica_DC8</t>
  </si>
  <si>
    <t>./SnowRadar/2014_Alaska_TOnrl</t>
  </si>
  <si>
    <t>./SnowRadar/2011_Greenland_P3</t>
  </si>
  <si>
    <t>./SnowRadar/2016_Antarctica_DC8</t>
  </si>
  <si>
    <t>./SnowRadar/2006_Arctic</t>
  </si>
  <si>
    <t>./SnowRadar/2010_Greenland_P3</t>
  </si>
  <si>
    <t>./SnowRadar/2013_Antarctica_Basler</t>
  </si>
  <si>
    <t>./SnowRadar/2015_Alaska_TOnrl</t>
  </si>
  <si>
    <t>./SnowRadar/2012_Antarctica_DC8</t>
  </si>
  <si>
    <t>./SnowRadar/2015_Greenland_C130</t>
  </si>
  <si>
    <t>./SnowRadar/2013_Greenland_Ground</t>
  </si>
  <si>
    <t>./SnowRadar/2013_Antarctica_P3</t>
  </si>
  <si>
    <t>./SnowRadar/2016_Greenland_P3</t>
  </si>
  <si>
    <t>./SnowRadar/2016_Alaska_TOnrl</t>
  </si>
  <si>
    <t>./SnowRadar/2016_Greenland_Polar6</t>
  </si>
  <si>
    <t>./SnowRadar/2013_Greenland_P3</t>
  </si>
  <si>
    <t>./SnowRadar/2010_Chile</t>
  </si>
  <si>
    <t>./SnowRadar/2012_Greenland_P3</t>
  </si>
  <si>
    <t>./SnowRadar/2011_Antarctica_DC8</t>
  </si>
  <si>
    <t>./SnowRadar/2017_Greenland_P3</t>
  </si>
  <si>
    <t>./SnowRadar/2009_Chile</t>
  </si>
  <si>
    <t>./SnowRadar/2010_Greenland_DC8</t>
  </si>
  <si>
    <t>./SnowRadar</t>
  </si>
  <si>
    <t>./NASA/support</t>
  </si>
  <si>
    <t>./NASA/2010_Antarctica_DC8_GPS</t>
  </si>
  <si>
    <t>./NASA/2007_Greenland_P3_icess</t>
  </si>
  <si>
    <t>./NASA/1996_Greenland_P3_icess</t>
  </si>
  <si>
    <t>./NASA/2001_Greenland_P3_icess</t>
  </si>
  <si>
    <t>./NASA/2010_Greenland_DC8_DGPSwINS</t>
  </si>
  <si>
    <t>./NASA/2006_Greenland_TO_icess</t>
  </si>
  <si>
    <t>./NASA/2010_Greenland_DC8_ATM</t>
  </si>
  <si>
    <t>./NASA/2010_Greenland_P3_GPS</t>
  </si>
  <si>
    <t>./NASA/2005_Greenland_TO_ISE</t>
  </si>
  <si>
    <t>./NASA/2011_Greenland_TO</t>
  </si>
  <si>
    <t>./NASA/2006_Greenland_TO_traj</t>
  </si>
  <si>
    <t>./NASA/2003_Greenland_P3_icess</t>
  </si>
  <si>
    <t>./NASA/2011_Greenland_P3</t>
  </si>
  <si>
    <t>./NASA/1994_Greenland_P3_icess</t>
  </si>
  <si>
    <t>./NASA/2001_Greenland_P3_traj</t>
  </si>
  <si>
    <t>./NASA/2009_Antarctica_DC8_DGPSwINS</t>
  </si>
  <si>
    <t>./NASA/2007_Greenland_P3_traj</t>
  </si>
  <si>
    <t>./NASA/product</t>
  </si>
  <si>
    <t>./NASA/2010_Greenland_P3_INS</t>
  </si>
  <si>
    <t>./NASA/archive</t>
  </si>
  <si>
    <t>./NASA/2010_Antarctica_DC8_ATM</t>
  </si>
  <si>
    <t>./NASA/1998_Greenland_P3_icess</t>
  </si>
  <si>
    <t>./NASA/2008_Greenland_TO</t>
  </si>
  <si>
    <t>./NASA/new_structure</t>
  </si>
  <si>
    <t>./NASA/2008_Greenland_TO_traj</t>
  </si>
  <si>
    <t>./NASA/1994_Greenland_P3_ISE</t>
  </si>
  <si>
    <t>./NASA/1997_Greenland_P3_icess</t>
  </si>
  <si>
    <t>./NASA/2009_Greenland_P3_DGPSwINS</t>
  </si>
  <si>
    <t>./NASA/2008_Greenland_TO_icessn</t>
  </si>
  <si>
    <t>./NASA/2001_Greenland_P3_ISE</t>
  </si>
  <si>
    <t>./NASA/2005_Greenland_TO_icess</t>
  </si>
  <si>
    <t>./NASA/2002_Greenland_P3_icess</t>
  </si>
  <si>
    <t>./NASA/2005_Greenland_TO_traj</t>
  </si>
  <si>
    <t>./NASA/test__to_delete</t>
  </si>
  <si>
    <t>./NASA/1995_Greenland_P3_icess</t>
  </si>
  <si>
    <t>./NASA/2006_Greenland_TO_ins</t>
  </si>
  <si>
    <t>./NASA/2006_Greenland_TO_cambot</t>
  </si>
  <si>
    <t>./NASA/2002_Greenland_P3_traj</t>
  </si>
  <si>
    <t>./NASA/2007_Greenland_P3_cambot</t>
  </si>
  <si>
    <t>./NASA/1999_Greenland_P3_ISE</t>
  </si>
  <si>
    <t>./NASA/1993_Greenland_P3_icess</t>
  </si>
  <si>
    <t>./NASA/2011_Antarctica_DC8</t>
  </si>
  <si>
    <t>./NASA/1995_Greenland_P3_ISE</t>
  </si>
  <si>
    <t>./NASA/2007_Greenland_P3_icessn</t>
  </si>
  <si>
    <t>./NASA/lsmith</t>
  </si>
  <si>
    <t>./NASA/2002_Antarctica_P3_traj</t>
  </si>
  <si>
    <t>./NASA/1999_Greenland_P3_icess</t>
  </si>
  <si>
    <t>./NASA/2003_Greenland_P3_traj</t>
  </si>
  <si>
    <t>./NASA/2004_Antarctica_P3_traj</t>
  </si>
  <si>
    <t>./NASA/1999_Greenland_P3_traj</t>
  </si>
  <si>
    <t>./NASA/2010_Greenland_P3_DGPSwINS</t>
  </si>
  <si>
    <t>./NASA/2009_Antarctic_TO_DGPSwithINS</t>
  </si>
  <si>
    <t>./NASA/2009_Antarctica_DC8_ATM</t>
  </si>
  <si>
    <t>./NASA/2008_Greenland_TO_cambot</t>
  </si>
  <si>
    <t>./NASA</t>
  </si>
  <si>
    <t>./ACORDS/airborne2005</t>
  </si>
  <si>
    <t>./ACORDS/labtest2004</t>
  </si>
  <si>
    <t>./ACORDS/lprojects_cpci1_101304</t>
  </si>
  <si>
    <t>./ACORDS/Chile_2004</t>
  </si>
  <si>
    <t>./ACORDS/airborne2003</t>
  </si>
  <si>
    <t>./ACORDS</t>
  </si>
  <si>
    <t>./MCRDS/2008_Greenland_Gambit</t>
  </si>
  <si>
    <t>./MCRDS/2009_Antarctica_Gambit</t>
  </si>
  <si>
    <t>./MCRDS/2008_Greenland</t>
  </si>
  <si>
    <t>./MCRDS/2009_Greenland</t>
  </si>
  <si>
    <t>./MCRDS/2006_Greenland</t>
  </si>
  <si>
    <t>./MCRDS/2007_Greenland</t>
  </si>
  <si>
    <t>./MCRDS</t>
  </si>
  <si>
    <t>./LIDAR/20090403</t>
  </si>
  <si>
    <t>./LIDAR/20090428</t>
  </si>
  <si>
    <t>./LIDAR</t>
  </si>
  <si>
    <t>./SeaWinds/rsl3</t>
  </si>
  <si>
    <t>./SeaWinds/Egg_shapes</t>
  </si>
  <si>
    <t>./SeaWinds/Backups</t>
  </si>
  <si>
    <t>./SeaWinds/rsl-v1.31</t>
  </si>
  <si>
    <t>./SeaWinds/Helpful_folder</t>
  </si>
  <si>
    <t>./SeaWinds/Regression Model</t>
  </si>
  <si>
    <t>./SeaWinds/Temp(Pgm Output)</t>
  </si>
  <si>
    <t>./SeaWinds/Jul_14_2003</t>
  </si>
  <si>
    <t>./SeaWinds/Temp_Desk_Dump</t>
  </si>
  <si>
    <t>./SeaWinds/Desktop dump</t>
  </si>
  <si>
    <t>./SeaWinds/Tech Report</t>
  </si>
  <si>
    <t>./SeaWinds/New Folder</t>
  </si>
  <si>
    <t>./SeaWinds/oldjunk</t>
  </si>
  <si>
    <t>./SeaWinds/QuikSCAT-summer</t>
  </si>
  <si>
    <t>./SeaWinds/Landsea_mask</t>
  </si>
  <si>
    <t>./SeaWinds/Seawinds</t>
  </si>
  <si>
    <t>./SeaWinds/MATLAB</t>
  </si>
  <si>
    <t>./SeaWinds/Sample Calc</t>
  </si>
  <si>
    <t>./SeaWinds/trmm.codernaut</t>
  </si>
  <si>
    <t>./SeaWinds/raobs</t>
  </si>
  <si>
    <t>./SeaWinds/NEXRAD</t>
  </si>
  <si>
    <t>./SeaWinds/Storms</t>
  </si>
  <si>
    <t>./SeaWinds/Things_To_Do</t>
  </si>
  <si>
    <t>./SeaWinds/Quikscat</t>
  </si>
  <si>
    <t>./SeaWinds/Documents</t>
  </si>
  <si>
    <t>./SeaWinds/Narayannan</t>
  </si>
  <si>
    <t>./SeaWinds/Mails</t>
  </si>
  <si>
    <t>./SeaWinds/created111604</t>
  </si>
  <si>
    <t>./SeaWinds/tempdir1</t>
  </si>
  <si>
    <t>./SeaWinds/Temporary folder</t>
  </si>
  <si>
    <t>./SeaWinds/figures</t>
  </si>
  <si>
    <t>./SeaWinds/DesktopdumpMay0605</t>
  </si>
  <si>
    <t>./SeaWinds/Statistics_MSE_Slope</t>
  </si>
  <si>
    <t>./SeaWinds/Papers</t>
  </si>
  <si>
    <t>./SeaWinds/TRMM</t>
  </si>
  <si>
    <t>./SeaWinds/Programs</t>
  </si>
  <si>
    <t>./SeaWinds/Desktop_Dump_10Jan</t>
  </si>
  <si>
    <t>./SeaWinds/Correction Sigma0 Excel Calculation</t>
  </si>
  <si>
    <t>./SeaWinds/NCEP winds</t>
  </si>
  <si>
    <t>./SeaWinds</t>
  </si>
  <si>
    <t>./Accum_Data/airborne2001</t>
  </si>
  <si>
    <t>./Accum_Data/summit2004</t>
  </si>
  <si>
    <t>./Accum_Data/2014_Greenland_P3</t>
  </si>
  <si>
    <t>./Accum_Data/2011_Greenland_TO</t>
  </si>
  <si>
    <t>./Accum_Data/2011_Antarctica_TO</t>
  </si>
  <si>
    <t>./Accum_Data/2011_Greenland_P3</t>
  </si>
  <si>
    <t>./Accum_Data/wais2006</t>
  </si>
  <si>
    <t>./Accum_Data/2010_Greenland_P3</t>
  </si>
  <si>
    <t>./Accum_Data/Greenland_Model_Data</t>
  </si>
  <si>
    <t>./Accum_Data/2013_Antarctica_Sled</t>
  </si>
  <si>
    <t>./Accum_Data/airborne2002</t>
  </si>
  <si>
    <t>./Accum_Data/ngrip2003</t>
  </si>
  <si>
    <t>./Accum_Data/2010_Antarctica</t>
  </si>
  <si>
    <t>./Accum_Data/2015_Antarctica_Ground</t>
  </si>
  <si>
    <t>./Accum_Data/2013_Antarctica_P3</t>
  </si>
  <si>
    <t>./Accum_Data/airborne2003</t>
  </si>
  <si>
    <t>./Accum_Data/2013_Greenland_P3</t>
  </si>
  <si>
    <t>./Accum_Data/2015_Greenland_Ground</t>
  </si>
  <si>
    <t>./Accum_Data/2012_Greenland_P3</t>
  </si>
  <si>
    <t>./Accum_Data/summit2005</t>
  </si>
  <si>
    <t>./Accum_Data/2017_Greenland_P3</t>
  </si>
  <si>
    <t>./Accum_Data/2013_Antarctica_Ground</t>
  </si>
  <si>
    <t>./Accum_Data</t>
  </si>
  <si>
    <t>./ICARDS/2006flade_raw</t>
  </si>
  <si>
    <t>./ICARDS/1996</t>
  </si>
  <si>
    <t>./ICARDS/2002</t>
  </si>
  <si>
    <t>./ICARDS/1993-1996_some_other_vers</t>
  </si>
  <si>
    <t>./ICARDS/2006_Greenland_Ground</t>
  </si>
  <si>
    <t>./ICARDS/2002chile</t>
  </si>
  <si>
    <t>./ICARDS/2001</t>
  </si>
  <si>
    <t>./ICARDS/1999</t>
  </si>
  <si>
    <t>./ICARDS/1995</t>
  </si>
  <si>
    <t>./ICARDS/1998</t>
  </si>
  <si>
    <t>./ICARDS/1999ngrip</t>
  </si>
  <si>
    <t>./ICARDS/2004south_pole</t>
  </si>
  <si>
    <t>./ICARDS/1993</t>
  </si>
  <si>
    <t>./ICARDS/1997</t>
  </si>
  <si>
    <t>./ICARDS/2003ngrip</t>
  </si>
  <si>
    <t>./ICARDS</t>
  </si>
  <si>
    <t>./InSAR2/2009_Antarctica</t>
  </si>
  <si>
    <t>./InSAR2</t>
  </si>
  <si>
    <t>./kaband/2015_Greenland_C130</t>
  </si>
  <si>
    <t>./kaband</t>
  </si>
  <si>
    <t>./Ku-Band/2014_Greenland_P3</t>
  </si>
  <si>
    <t>./Ku-Band/2011_Greenland_TO</t>
  </si>
  <si>
    <t>./Ku-Band/2011_Antarctica_TO</t>
  </si>
  <si>
    <t>./Ku-Band/2014_Antarctica_DC8</t>
  </si>
  <si>
    <t>./Ku-Band/2014_Alaska_TOnrl</t>
  </si>
  <si>
    <t>./Ku-Band/2011_Greenland_P3</t>
  </si>
  <si>
    <t>./Ku-Band/2016_Antarctica_DC8</t>
  </si>
  <si>
    <t>./Ku-Band/2010_Greenland_P3</t>
  </si>
  <si>
    <t>./Ku-Band/2013_Antarctica_Basler</t>
  </si>
  <si>
    <t>./Ku-Band/2012_Antarctica_DC8</t>
  </si>
  <si>
    <t>./Ku-Band/2010_Antarctica</t>
  </si>
  <si>
    <t>./Ku-Band/2015_Greenland_C130</t>
  </si>
  <si>
    <t>./Ku-Band/2013_Antarctica_P3</t>
  </si>
  <si>
    <t>./Ku-Band/2016_Greenland_P3</t>
  </si>
  <si>
    <t>./Ku-Band/2013_Greenland_P3</t>
  </si>
  <si>
    <t>./Ku-Band/2010_Chile</t>
  </si>
  <si>
    <t>./Ku-Band/2012_Greenland_P3</t>
  </si>
  <si>
    <t>./Ku-Band/2011_Antarctica_DC8</t>
  </si>
  <si>
    <t>./Ku-Band/2009_Chile</t>
  </si>
  <si>
    <t>./Ku-Band/2010_Greenland_DC8</t>
  </si>
  <si>
    <t>./Ku-Band</t>
  </si>
  <si>
    <t>./PlaneWave/wais2006</t>
  </si>
  <si>
    <t>./PlaneWave/summit2005</t>
  </si>
  <si>
    <t>./PlaneWave</t>
  </si>
  <si>
    <t>./Google/2013_Antarctica_Basler</t>
  </si>
  <si>
    <t>./Google</t>
  </si>
  <si>
    <t>./HF_Sounder/2016_Greenland_G1XB</t>
  </si>
  <si>
    <t>./HF_Sounder/2016_Greenland_TO</t>
  </si>
  <si>
    <t>./HF_Sounder</t>
  </si>
  <si>
    <t>./KU_ALT/2009_Greenland</t>
  </si>
  <si>
    <t>./KU_ALT</t>
  </si>
  <si>
    <t>./MCoRDS/2015_Greenland_Polar6</t>
  </si>
  <si>
    <t>./MCoRDS/2014_Greenland_P3</t>
  </si>
  <si>
    <t>./MCoRDS/2011_Greenland_TO</t>
  </si>
  <si>
    <t>./MCoRDS/2011_Antarctica_TO</t>
  </si>
  <si>
    <t>./MCoRDS/2014_Antarctica_DC8</t>
  </si>
  <si>
    <t>./MCoRDS/2011_Greenland_P3</t>
  </si>
  <si>
    <t>./MCoRDS/2016_Antarctica_DC8</t>
  </si>
  <si>
    <t>./MCoRDS/2010_Greenland_P3</t>
  </si>
  <si>
    <t>./MCoRDS/2013_Antarctica_Basler</t>
  </si>
  <si>
    <t>./MCoRDS/2012_Antarctica_DC8</t>
  </si>
  <si>
    <t>./MCoRDS/2010_Antarctica</t>
  </si>
  <si>
    <t>./MCoRDS/2015_Greenland_C130</t>
  </si>
  <si>
    <t>./MCoRDS/2013_Antarctica_P3</t>
  </si>
  <si>
    <t>./MCoRDS/2016_Greenland_P3</t>
  </si>
  <si>
    <t>./MCoRDS/2016_Greenland_Polar6</t>
  </si>
  <si>
    <t>./MCoRDS/2013_Greenland_P3</t>
  </si>
  <si>
    <t>./MCoRDS/2010_Chile</t>
  </si>
  <si>
    <t>./MCoRDS/2012_Greenland_P3</t>
  </si>
  <si>
    <t>./MCoRDS/2011_Antarctica_DC8</t>
  </si>
  <si>
    <t>./MCoRDS/2017_Greenland_P3</t>
  </si>
  <si>
    <t>./MCoRDS/2009_Chile</t>
  </si>
  <si>
    <t>./MCoRDS/2011_Sprint_Test</t>
  </si>
  <si>
    <t>./MCoRDS/2017_Antarctica_Basler</t>
  </si>
  <si>
    <t>./MCoRDS/2010_Greenland_DC8</t>
  </si>
  <si>
    <t>./MCoRDS</t>
  </si>
  <si>
    <t>./UAV/2011_Greenland</t>
  </si>
  <si>
    <t>./UAV</t>
  </si>
  <si>
    <t>./WISE/2009_Greenland_TO</t>
  </si>
  <si>
    <t>./WISE/2010_Greenland_TO</t>
  </si>
  <si>
    <t>./WISE/Helheim_2008</t>
  </si>
  <si>
    <t>./WISE/Helheim_2009</t>
  </si>
  <si>
    <t>./WISE/Kanger_2009</t>
  </si>
  <si>
    <t>./WISE</t>
  </si>
  <si>
    <t>./CAS_IIP/temperature_tests</t>
  </si>
  <si>
    <t>./CAS_IIP/presentation</t>
  </si>
  <si>
    <t>./CAS_IIP/jpl_tests</t>
  </si>
  <si>
    <t>./CAS_IIP/rcstest_data</t>
  </si>
  <si>
    <t>./CAS_IIP/cas_data</t>
  </si>
  <si>
    <t>./CAS_IIP/reports</t>
  </si>
  <si>
    <t>./CAS_IIP/rcstest_results</t>
  </si>
  <si>
    <t>./CAS_IIP</t>
  </si>
  <si>
    <t>./SAR/2005_Greenland</t>
  </si>
  <si>
    <t>./SAR/2008_Greenland</t>
  </si>
  <si>
    <t>./SAR/2006_Antarctica</t>
  </si>
  <si>
    <t>./SAR/2007_Greenland</t>
  </si>
  <si>
    <t>./SAR</t>
  </si>
  <si>
    <t>./PASIN/NEEM Project</t>
  </si>
  <si>
    <t>./PASIN/AGAP_BAS_ANDRILL</t>
  </si>
  <si>
    <t>./PASIN/-</t>
  </si>
  <si>
    <t>./PASIN/ANG_radar_Bell</t>
  </si>
  <si>
    <t>./PASIN/CReSIS_accum_ANDRILL - see AGAP_BAS_ANDRILL folder</t>
  </si>
  <si>
    <t>./PASIN</t>
  </si>
  <si>
    <t>./CAR/2009_Greenland</t>
  </si>
  <si>
    <t>./CAR</t>
  </si>
  <si>
    <t>./d7/d2p</t>
  </si>
  <si>
    <t>./d7</t>
  </si>
  <si>
    <t>./misc/barrow2003</t>
  </si>
  <si>
    <t>./misc/ngrip2003misc</t>
  </si>
  <si>
    <t>./misc/antarctica2003</t>
  </si>
  <si>
    <t>./misc/greenland2006</t>
  </si>
  <si>
    <t>./misc/summit2004misc</t>
  </si>
  <si>
    <t>./misc/unknown</t>
  </si>
  <si>
    <t>./misc</t>
  </si>
  <si>
    <t>.</t>
  </si>
  <si>
    <t>CReSIS Data Directory</t>
  </si>
  <si>
    <t>Size in Bytes</t>
  </si>
  <si>
    <t>Size in TB</t>
  </si>
  <si>
    <t>CReSIS Data Volume Apparent Size (du --apparent-size --max-depth=2)</t>
  </si>
  <si>
    <t>NSF</t>
  </si>
  <si>
    <t>OIB</t>
  </si>
  <si>
    <t>PARCA</t>
  </si>
  <si>
    <t>NA</t>
  </si>
  <si>
    <t>NRL</t>
  </si>
  <si>
    <t>Totals</t>
  </si>
  <si>
    <t>OIB/PARCA</t>
  </si>
  <si>
    <t>Total</t>
  </si>
  <si>
    <t>All</t>
  </si>
  <si>
    <t>Accumulation Radar</t>
  </si>
  <si>
    <t>Kuband Radar</t>
  </si>
  <si>
    <t>Radar depth sounder</t>
  </si>
  <si>
    <t>AWI</t>
  </si>
  <si>
    <t>Data Volumes</t>
  </si>
  <si>
    <t>Snow Radar</t>
  </si>
  <si>
    <t>Ku-band Radar</t>
  </si>
  <si>
    <t>MCoRDS</t>
  </si>
  <si>
    <t>Totals (TB)</t>
  </si>
  <si>
    <t>Percentages</t>
  </si>
  <si>
    <t>Year</t>
  </si>
  <si>
    <t>Data Volume (TB)</t>
  </si>
  <si>
    <t xml:space="preserve"> </t>
  </si>
  <si>
    <t>Indiana University</t>
  </si>
  <si>
    <t>snow/2017_Greenland_P3</t>
  </si>
  <si>
    <t>snow/2018_Greenland_P3</t>
  </si>
  <si>
    <t>snow/2017_Antarctica_P3</t>
  </si>
  <si>
    <t>accum/2017_Greenland_P3</t>
  </si>
  <si>
    <t>accum/2018_Greenland_P3</t>
  </si>
  <si>
    <t>accum/2017_Antarctica_P3</t>
  </si>
  <si>
    <t>rds/2017_Greenland_P3</t>
  </si>
  <si>
    <t>rds/2018_Greenland_P3</t>
  </si>
  <si>
    <t>rds/2017_Antarctica_P3</t>
  </si>
  <si>
    <t>rds/2017_Antarctica_Basler</t>
  </si>
  <si>
    <t>NOAA</t>
  </si>
  <si>
    <t>./dataproducts</t>
  </si>
  <si>
    <t>./dataproducts/csarp_support</t>
  </si>
  <si>
    <t>./dataproducts/ct_data</t>
  </si>
  <si>
    <t>./dataproducts/GIS_data</t>
  </si>
  <si>
    <t>./dataproducts/htdocs</t>
  </si>
  <si>
    <t>./dataproducts/metadata</t>
  </si>
  <si>
    <t>./dataproducts/private</t>
  </si>
  <si>
    <t>./dataproducts/public</t>
  </si>
  <si>
    <t>KU Data Products</t>
  </si>
  <si>
    <t>Accum_Data/2018_Antarctica_DC8</t>
  </si>
  <si>
    <t>Accum_Data/2018_Antarctica_TObas</t>
  </si>
  <si>
    <t>Accum_Data/2019_Antarctica_TObas</t>
  </si>
  <si>
    <t>Accum_Data/2019_Greenland_P3</t>
  </si>
  <si>
    <t>Ku-Band/2018_Antarctica_DC8</t>
  </si>
  <si>
    <t>Ku-Band/2019_Greenland_P3</t>
  </si>
  <si>
    <t>MCoRDS/2018_Antarctica_DC8</t>
  </si>
  <si>
    <t>MCoRDS/2018_Antarctica_Ground</t>
  </si>
  <si>
    <t>MCoRDS/2019_Antarctica_Ground</t>
  </si>
  <si>
    <t>MCoRDS/2019_Antarctica_GV</t>
  </si>
  <si>
    <t>MCoRDS/2019_Greenland_P3</t>
  </si>
  <si>
    <t>MCoRDS/BAS</t>
  </si>
  <si>
    <t>SnowRadar/2018_Alaska_SO</t>
  </si>
  <si>
    <t>SnowRadar/2018_Antarctica_DC8</t>
  </si>
  <si>
    <t>SnowRadar/2019_Antarctica_GV</t>
  </si>
  <si>
    <t>SnowRadar/2019_Arctic_GV</t>
  </si>
  <si>
    <t>SnowRadar/2019_Greenland_P3</t>
  </si>
  <si>
    <t>SnowRadar/2019_Greenland_TO</t>
  </si>
  <si>
    <t>SnowRadar/2020_SouthDakota_CESSNA</t>
  </si>
  <si>
    <t>SnowRadar/2020_SouthDakota_N1KU</t>
  </si>
  <si>
    <t>SnowRadar/2021_Alaska_SO</t>
  </si>
  <si>
    <t>SnowRadar/2021_Arctic_Vanilla</t>
  </si>
  <si>
    <t>Indiana University Field Servers</t>
  </si>
  <si>
    <t>rds/2019_Antarctica_GV</t>
  </si>
  <si>
    <t>snow/2019_Antarctica_GV</t>
  </si>
  <si>
    <t>Estimate</t>
  </si>
  <si>
    <t>Kaband Radar</t>
  </si>
  <si>
    <t>Ka-band Radar</t>
  </si>
  <si>
    <t>Data Products</t>
  </si>
  <si>
    <t>./HF_Sounder/2018_Alaska_SO</t>
  </si>
  <si>
    <t>./PASIN/2019_Antarctica_TObas</t>
  </si>
  <si>
    <t>1.2P</t>
  </si>
  <si>
    <t>43T</t>
  </si>
  <si>
    <t>4.7T</t>
  </si>
  <si>
    <t>3.3T</t>
  </si>
  <si>
    <t>2.7T</t>
  </si>
  <si>
    <t>7.9T</t>
  </si>
  <si>
    <t>1.1T</t>
  </si>
  <si>
    <t>5.8T</t>
  </si>
  <si>
    <t>804G</t>
  </si>
  <si>
    <t>947G</t>
  </si>
  <si>
    <t>254G</t>
  </si>
  <si>
    <t>3.7T</t>
  </si>
  <si>
    <t>5.2T</t>
  </si>
  <si>
    <t>744G</t>
  </si>
  <si>
    <t>185G</t>
  </si>
  <si>
    <t>73G</t>
  </si>
  <si>
    <t>4.1K</t>
  </si>
  <si>
    <t>1.4T</t>
  </si>
  <si>
    <t>4.0K</t>
  </si>
  <si>
    <t>27G</t>
  </si>
  <si>
    <t>61G</t>
  </si>
  <si>
    <t>38G</t>
  </si>
  <si>
    <t>656M</t>
  </si>
  <si>
    <t>15G</t>
  </si>
  <si>
    <t>410G</t>
  </si>
  <si>
    <t>191G</t>
  </si>
  <si>
    <t>623G</t>
  </si>
  <si>
    <t>78G</t>
  </si>
  <si>
    <t>236G</t>
  </si>
  <si>
    <t>310G</t>
  </si>
  <si>
    <t>440M</t>
  </si>
  <si>
    <t>195M</t>
  </si>
  <si>
    <t>1.6T</t>
  </si>
  <si>
    <t>4.9G</t>
  </si>
  <si>
    <t>4.7G</t>
  </si>
  <si>
    <t>13M</t>
  </si>
  <si>
    <t>9.7G</t>
  </si>
  <si>
    <t>32M</t>
  </si>
  <si>
    <t>23M</t>
  </si>
  <si>
    <t>7.5G</t>
  </si>
  <si>
    <t>982G</t>
  </si>
  <si>
    <t>9.8T</t>
  </si>
  <si>
    <t>8.5T</t>
  </si>
  <si>
    <t>1.3T</t>
  </si>
  <si>
    <t>3.9T</t>
  </si>
  <si>
    <t>14G</t>
  </si>
  <si>
    <t>681M</t>
  </si>
  <si>
    <t>256G</t>
  </si>
  <si>
    <t>459M</t>
  </si>
  <si>
    <t>2.1G</t>
  </si>
  <si>
    <t>525M</t>
  </si>
  <si>
    <t>302M</t>
  </si>
  <si>
    <t>5.2G</t>
  </si>
  <si>
    <t>37G</t>
  </si>
  <si>
    <t>2.4G</t>
  </si>
  <si>
    <t>72G</t>
  </si>
  <si>
    <t>41G</t>
  </si>
  <si>
    <t>18G</t>
  </si>
  <si>
    <t>1.2G</t>
  </si>
  <si>
    <t>3.5G</t>
  </si>
  <si>
    <t>9.5G</t>
  </si>
  <si>
    <t>6.3T</t>
  </si>
  <si>
    <t>125T</t>
  </si>
  <si>
    <t>5.0T</t>
  </si>
  <si>
    <t>2.2T</t>
  </si>
  <si>
    <t>4.1T</t>
  </si>
  <si>
    <t>6.4T</t>
  </si>
  <si>
    <t>3.5T</t>
  </si>
  <si>
    <t>11T</t>
  </si>
  <si>
    <t>1.7T</t>
  </si>
  <si>
    <t>26T</t>
  </si>
  <si>
    <t>1.2T</t>
  </si>
  <si>
    <t>7.5T</t>
  </si>
  <si>
    <t>427G</t>
  </si>
  <si>
    <t>7.8T</t>
  </si>
  <si>
    <t>13T</t>
  </si>
  <si>
    <t>2.6T</t>
  </si>
  <si>
    <t>95G</t>
  </si>
  <si>
    <t>23G</t>
  </si>
  <si>
    <t>376G</t>
  </si>
  <si>
    <t>185M</t>
  </si>
  <si>
    <t>12M</t>
  </si>
  <si>
    <t>2.0G</t>
  </si>
  <si>
    <t>29G</t>
  </si>
  <si>
    <t>45M</t>
  </si>
  <si>
    <t>5.3G</t>
  </si>
  <si>
    <t>289G</t>
  </si>
  <si>
    <t>50G</t>
  </si>
  <si>
    <t>676T</t>
  </si>
  <si>
    <t>25T</t>
  </si>
  <si>
    <t>33T</t>
  </si>
  <si>
    <t>16T</t>
  </si>
  <si>
    <t>23T</t>
  </si>
  <si>
    <t>29T</t>
  </si>
  <si>
    <t>21T</t>
  </si>
  <si>
    <t>52T</t>
  </si>
  <si>
    <t>12T</t>
  </si>
  <si>
    <t>183G</t>
  </si>
  <si>
    <t>55T</t>
  </si>
  <si>
    <t>44T</t>
  </si>
  <si>
    <t>9.0T</t>
  </si>
  <si>
    <t>15T</t>
  </si>
  <si>
    <t>27T</t>
  </si>
  <si>
    <t>60T</t>
  </si>
  <si>
    <t>56T</t>
  </si>
  <si>
    <t>49T</t>
  </si>
  <si>
    <t>155G</t>
  </si>
  <si>
    <t>132G</t>
  </si>
  <si>
    <t>8.3T</t>
  </si>
  <si>
    <t>16G</t>
  </si>
  <si>
    <t>37T</t>
  </si>
  <si>
    <t>88G</t>
  </si>
  <si>
    <t>36T</t>
  </si>
  <si>
    <t>1.5T</t>
  </si>
  <si>
    <t>9.7T</t>
  </si>
  <si>
    <t>4.8T</t>
  </si>
  <si>
    <t>617M</t>
  </si>
  <si>
    <t>105G</t>
  </si>
  <si>
    <t>35G</t>
  </si>
  <si>
    <t>4.5T</t>
  </si>
  <si>
    <t>341G</t>
  </si>
  <si>
    <t>42M</t>
  </si>
  <si>
    <t>63M</t>
  </si>
  <si>
    <t>41M</t>
  </si>
  <si>
    <t>34M</t>
  </si>
  <si>
    <t>22M</t>
  </si>
  <si>
    <t>14M</t>
  </si>
  <si>
    <t>49M</t>
  </si>
  <si>
    <t>59M</t>
  </si>
  <si>
    <t>81M</t>
  </si>
  <si>
    <t>52M</t>
  </si>
  <si>
    <t>94M</t>
  </si>
  <si>
    <t>24M</t>
  </si>
  <si>
    <t>15M</t>
  </si>
  <si>
    <t>28M</t>
  </si>
  <si>
    <t>43M</t>
  </si>
  <si>
    <t>69M</t>
  </si>
  <si>
    <t>36M</t>
  </si>
  <si>
    <t>11M</t>
  </si>
  <si>
    <t>27M</t>
  </si>
  <si>
    <t>16M</t>
  </si>
  <si>
    <t>33M</t>
  </si>
  <si>
    <t>58M</t>
  </si>
  <si>
    <t>2.6G</t>
  </si>
  <si>
    <t>73M</t>
  </si>
  <si>
    <t>11G</t>
  </si>
  <si>
    <t>71M</t>
  </si>
  <si>
    <t>55M</t>
  </si>
  <si>
    <t>6.9G</t>
  </si>
  <si>
    <t>145G</t>
  </si>
  <si>
    <t>159M</t>
  </si>
  <si>
    <t>19G</t>
  </si>
  <si>
    <t>754M</t>
  </si>
  <si>
    <t>22G</t>
  </si>
  <si>
    <t>28G</t>
  </si>
  <si>
    <t>522M</t>
  </si>
  <si>
    <t>12G</t>
  </si>
  <si>
    <t>8.4G</t>
  </si>
  <si>
    <t>48M</t>
  </si>
  <si>
    <t>116M</t>
  </si>
  <si>
    <t>2.2G</t>
  </si>
  <si>
    <t>36G</t>
  </si>
  <si>
    <t>706M</t>
  </si>
  <si>
    <t>5.6G</t>
  </si>
  <si>
    <t>5.3M</t>
  </si>
  <si>
    <t>7.1K</t>
  </si>
  <si>
    <t>511G</t>
  </si>
  <si>
    <t>309K</t>
  </si>
  <si>
    <t>184G</t>
  </si>
  <si>
    <t>320G</t>
  </si>
  <si>
    <t>4.6G</t>
  </si>
  <si>
    <t>3.9G</t>
  </si>
  <si>
    <t>108G</t>
  </si>
  <si>
    <t>4.2T</t>
  </si>
  <si>
    <t>3.2T</t>
  </si>
  <si>
    <t>281M</t>
  </si>
  <si>
    <t>51M</t>
  </si>
  <si>
    <t>5.4M</t>
  </si>
  <si>
    <t>5.5M</t>
  </si>
  <si>
    <t>39M</t>
  </si>
  <si>
    <t>59K</t>
  </si>
  <si>
    <t>1.2M</t>
  </si>
  <si>
    <t>481M</t>
  </si>
  <si>
    <t>131M</t>
  </si>
  <si>
    <t>222M</t>
  </si>
  <si>
    <t>149M</t>
  </si>
  <si>
    <t>1.5G</t>
  </si>
  <si>
    <t>2.6M</t>
  </si>
  <si>
    <t>611M</t>
  </si>
  <si>
    <t>536K</t>
  </si>
  <si>
    <t>582K</t>
  </si>
  <si>
    <t>165M</t>
  </si>
  <si>
    <t>458M</t>
  </si>
  <si>
    <t>60K</t>
  </si>
  <si>
    <t>1.3K</t>
  </si>
  <si>
    <t>243M</t>
  </si>
  <si>
    <t>169K</t>
  </si>
  <si>
    <t>96K</t>
  </si>
  <si>
    <t>2.9M</t>
  </si>
  <si>
    <t>4.8M</t>
  </si>
  <si>
    <t>208T</t>
  </si>
  <si>
    <t>116G</t>
  </si>
  <si>
    <t>6.0T</t>
  </si>
  <si>
    <t>5.3T</t>
  </si>
  <si>
    <t>5.4T</t>
  </si>
  <si>
    <t>4.0T</t>
  </si>
  <si>
    <t>84G</t>
  </si>
  <si>
    <t>7.2T</t>
  </si>
  <si>
    <t>721G</t>
  </si>
  <si>
    <t>7.4T</t>
  </si>
  <si>
    <t>82G</t>
  </si>
  <si>
    <t>18T</t>
  </si>
  <si>
    <t>9.4T</t>
  </si>
  <si>
    <t>30T</t>
  </si>
  <si>
    <t>803G</t>
  </si>
  <si>
    <t>5.9T</t>
  </si>
  <si>
    <t>1.8T</t>
  </si>
  <si>
    <t>86G</t>
  </si>
  <si>
    <t>200G</t>
  </si>
  <si>
    <t>44G</t>
  </si>
  <si>
    <t>100G</t>
  </si>
  <si>
    <t>561M</t>
  </si>
  <si>
    <t>34G</t>
  </si>
  <si>
    <t>196M</t>
  </si>
  <si>
    <t>58G</t>
  </si>
  <si>
    <t>32G</t>
  </si>
  <si>
    <t>24G</t>
  </si>
  <si>
    <t>930M</t>
  </si>
  <si>
    <t>1.3G</t>
  </si>
  <si>
    <t>636M</t>
  </si>
  <si>
    <t>./DomeFuji</t>
  </si>
  <si>
    <t>./DomeFuji/2018_Antarctica</t>
  </si>
  <si>
    <t>./DomeFuji/scratch</t>
  </si>
  <si>
    <t>Redundant with MCoRDS/2018_Antarctica_Ground</t>
  </si>
  <si>
    <t>Temporary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</si>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</sst>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0" xfId="0" applyFill="1"/>
    <xf numFmtId="0" fontId="0" fillId="0" borderId="0" xfId="0" applyFont="1"/>
    <xf numFmtId="164" fontId="0" fillId="0" borderId="0" xfId="0" applyNumberFormat="1" applyFill="1"/>
    <xf numFmtId="15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4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5" x14ac:dyDescent="0.25"/>
  <cols>
    <col min="1" max="1" width="60.28515625" bestFit="1" customWidth="1"/>
    <col min="2" max="2" width="8.42578125" bestFit="1" customWidth="1"/>
    <col min="3" max="3" width="14.140625" bestFit="1" customWidth="1"/>
    <col min="4" max="4" width="12" bestFit="1" customWidth="1"/>
    <col min="5" max="5" width="10" style="9" bestFit="1" customWidth="1"/>
    <col min="6" max="8" width="10" style="9" customWidth="1"/>
    <col min="9" max="12" width="9.140625" style="9"/>
    <col min="13" max="13" width="12" style="6" bestFit="1" customWidth="1"/>
    <col min="15" max="15" width="6.42578125" bestFit="1" customWidth="1"/>
    <col min="16" max="16" width="4.85546875" bestFit="1" customWidth="1"/>
    <col min="17" max="17" width="4.85546875" customWidth="1"/>
    <col min="20" max="20" width="10.7109375" bestFit="1" customWidth="1"/>
    <col min="28" max="28" width="18.85546875" bestFit="1" customWidth="1"/>
    <col min="29" max="29" width="14.140625" bestFit="1" customWidth="1"/>
  </cols>
  <sheetData>
    <row r="1" spans="1:29" x14ac:dyDescent="0.25">
      <c r="A1" t="s">
        <v>296</v>
      </c>
      <c r="M1" s="5" t="s">
        <v>310</v>
      </c>
      <c r="R1" s="3"/>
      <c r="S1" s="3"/>
      <c r="T1" s="3" t="s">
        <v>302</v>
      </c>
      <c r="U1" s="3"/>
      <c r="V1" s="3"/>
      <c r="W1" s="3"/>
      <c r="X1" s="3"/>
      <c r="Y1" s="3"/>
      <c r="Z1" s="3"/>
      <c r="AA1" s="3"/>
    </row>
    <row r="2" spans="1:29" x14ac:dyDescent="0.25">
      <c r="A2" t="s">
        <v>293</v>
      </c>
      <c r="B2" s="19">
        <v>44350</v>
      </c>
      <c r="C2" t="s">
        <v>294</v>
      </c>
      <c r="D2" t="s">
        <v>295</v>
      </c>
      <c r="E2" s="8" t="s">
        <v>297</v>
      </c>
      <c r="F2" s="8" t="s">
        <v>330</v>
      </c>
      <c r="G2" s="8" t="s">
        <v>309</v>
      </c>
      <c r="H2" s="8" t="s">
        <v>301</v>
      </c>
      <c r="I2" s="8" t="s">
        <v>298</v>
      </c>
      <c r="J2" s="8" t="s">
        <v>299</v>
      </c>
      <c r="K2" s="8" t="s">
        <v>300</v>
      </c>
      <c r="L2" s="8" t="s">
        <v>606</v>
      </c>
      <c r="M2" s="5" t="s">
        <v>303</v>
      </c>
      <c r="N2" s="3" t="s">
        <v>297</v>
      </c>
      <c r="O2" s="3" t="s">
        <v>330</v>
      </c>
      <c r="P2" s="3" t="s">
        <v>309</v>
      </c>
      <c r="Q2" s="3" t="s">
        <v>301</v>
      </c>
      <c r="R2" s="3" t="s">
        <v>300</v>
      </c>
      <c r="S2" s="8" t="s">
        <v>606</v>
      </c>
      <c r="T2" s="3" t="s">
        <v>303</v>
      </c>
      <c r="U2" s="3" t="s">
        <v>297</v>
      </c>
      <c r="V2" s="3" t="s">
        <v>330</v>
      </c>
      <c r="W2" s="3" t="s">
        <v>309</v>
      </c>
      <c r="X2" s="3" t="s">
        <v>301</v>
      </c>
      <c r="Y2" s="3" t="s">
        <v>300</v>
      </c>
      <c r="Z2" s="8" t="s">
        <v>606</v>
      </c>
      <c r="AA2" s="3" t="s">
        <v>305</v>
      </c>
    </row>
    <row r="3" spans="1:29" x14ac:dyDescent="0.25">
      <c r="A3" t="s">
        <v>292</v>
      </c>
      <c r="B3" t="s">
        <v>371</v>
      </c>
      <c r="C3" s="1">
        <f>1.11*2^40</f>
        <v>1220457906831.3601</v>
      </c>
      <c r="D3" s="2">
        <f>C3/(1024*1024*1024)</f>
        <v>1136.6400000000001</v>
      </c>
      <c r="L3" s="9" t="b">
        <f>OR(E3:K3,0)</f>
        <v>0</v>
      </c>
      <c r="M3" s="7" t="str">
        <f>IF(OR(I3,J3,0),D3,"")</f>
        <v/>
      </c>
      <c r="N3" s="2" t="str">
        <f>IF(OR(E3,0),$D3,"")</f>
        <v/>
      </c>
      <c r="O3" s="2" t="str">
        <f>IF(OR(F3,0),$D3,"")</f>
        <v/>
      </c>
      <c r="P3" s="2" t="str">
        <f>IF(OR(G3,0),$D3,"")</f>
        <v/>
      </c>
      <c r="Q3" s="2" t="str">
        <f>IF(OR(H3,0),$D3,"")</f>
        <v/>
      </c>
      <c r="R3" s="2" t="str">
        <f>IF(OR(K3,0),$D3,"")</f>
        <v/>
      </c>
      <c r="S3" s="2" t="str">
        <f>IF(OR(L3,0),$D3,"")</f>
        <v/>
      </c>
      <c r="T3" s="2">
        <f t="shared" ref="T3:X3" si="0">SUM(T4:T482)</f>
        <v>1103.5738305812702</v>
      </c>
      <c r="U3" s="2">
        <f t="shared" si="0"/>
        <v>180.96547153964639</v>
      </c>
      <c r="V3" s="2">
        <f t="shared" si="0"/>
        <v>7.0976603571325541</v>
      </c>
      <c r="W3" s="2">
        <f t="shared" si="0"/>
        <v>66.368667949922383</v>
      </c>
      <c r="X3" s="2">
        <f t="shared" si="0"/>
        <v>15.26358356140554</v>
      </c>
      <c r="Y3" s="2">
        <f>SUM(R3:R347)</f>
        <v>23.67511903140694</v>
      </c>
      <c r="Z3" s="2">
        <f>SUM(S3:S347)</f>
        <v>1396.9443367460744</v>
      </c>
      <c r="AA3" s="2">
        <f>SUM(AA4:AA482)</f>
        <v>1373.5630682045594</v>
      </c>
    </row>
    <row r="4" spans="1:29" x14ac:dyDescent="0.25">
      <c r="A4" t="s">
        <v>177</v>
      </c>
      <c r="B4" t="s">
        <v>372</v>
      </c>
      <c r="C4" s="1">
        <v>45860943099</v>
      </c>
      <c r="D4" s="2">
        <f t="shared" ref="D4:D75" si="1">C4/(1024*1024*1024)</f>
        <v>42.711331601254642</v>
      </c>
      <c r="L4" s="9" t="b">
        <f>OR(E4:K4,0)</f>
        <v>0</v>
      </c>
      <c r="M4" s="7" t="str">
        <f>IF(OR(I4,J4,0),D4,"")</f>
        <v/>
      </c>
      <c r="N4" s="2" t="str">
        <f>IF(OR(E4,0),$D4,"")</f>
        <v/>
      </c>
      <c r="O4" s="2" t="str">
        <f>IF(OR(F4,0),$D4,"")</f>
        <v/>
      </c>
      <c r="P4" s="2" t="str">
        <f>IF(OR(G4,0),$D4,"")</f>
        <v/>
      </c>
      <c r="Q4" s="2" t="str">
        <f>IF(OR(H4,0),$D4,"")</f>
        <v/>
      </c>
      <c r="R4" s="2" t="str">
        <f>IF(OR(K4,0),$D4,"")</f>
        <v/>
      </c>
      <c r="S4" s="2" t="str">
        <f t="shared" ref="S4:S67" si="2">IF(OR(L4,0),$D4,"")</f>
        <v/>
      </c>
      <c r="T4" s="4">
        <f>SUM(M5:M30,M326:M328)</f>
        <v>73.055895959958434</v>
      </c>
      <c r="U4" s="4">
        <f>SUM(N5:N30)</f>
        <v>16.226487677730621</v>
      </c>
      <c r="V4" s="4">
        <f>SUM(O5:O30)</f>
        <v>0</v>
      </c>
      <c r="W4" s="4">
        <f>SUM(P5:P30)</f>
        <v>0</v>
      </c>
      <c r="X4" s="4">
        <f>SUM(Q5:Q30)</f>
        <v>0</v>
      </c>
      <c r="Y4" s="4">
        <f>SUM(R5:R30)</f>
        <v>6.2529463320970535E-4</v>
      </c>
      <c r="Z4" s="4">
        <f>SUM(S3:S322)</f>
        <v>1137.0456292258577</v>
      </c>
      <c r="AA4" s="4">
        <f>SUM(T4:Y4)</f>
        <v>89.283008932322261</v>
      </c>
      <c r="AB4" s="3" t="s">
        <v>306</v>
      </c>
    </row>
    <row r="5" spans="1:29" x14ac:dyDescent="0.25">
      <c r="A5" t="s">
        <v>167</v>
      </c>
      <c r="B5" t="s">
        <v>373</v>
      </c>
      <c r="C5" s="1">
        <v>4939334569</v>
      </c>
      <c r="D5" s="2">
        <f t="shared" si="1"/>
        <v>4.6001137876883149</v>
      </c>
      <c r="E5" s="9">
        <v>1</v>
      </c>
      <c r="L5" s="9" t="b">
        <f>OR(E5:K5,0)</f>
        <v>1</v>
      </c>
      <c r="M5" s="7" t="str">
        <f>IF(OR(I5,J5,0),D5,"")</f>
        <v/>
      </c>
      <c r="N5" s="2">
        <f>IF(OR(E5,0),$D5,"")</f>
        <v>4.6001137876883149</v>
      </c>
      <c r="O5" s="2" t="str">
        <f>IF(OR(F5,0),$D5,"")</f>
        <v/>
      </c>
      <c r="P5" s="2" t="str">
        <f>IF(OR(G5,0),$D5,"")</f>
        <v/>
      </c>
      <c r="Q5" s="2" t="str">
        <f>IF(OR(H5,0),$D5,"")</f>
        <v/>
      </c>
      <c r="R5" s="2" t="str">
        <f>IF(OR(K5,0),$D5,"")</f>
        <v/>
      </c>
      <c r="S5" s="2">
        <f t="shared" si="2"/>
        <v>4.6001137876883149</v>
      </c>
    </row>
    <row r="6" spans="1:29" x14ac:dyDescent="0.25">
      <c r="A6" t="s">
        <v>162</v>
      </c>
      <c r="B6" t="s">
        <v>374</v>
      </c>
      <c r="C6" s="1">
        <v>3441788844</v>
      </c>
      <c r="D6" s="2">
        <f t="shared" si="1"/>
        <v>3.2054156474769115</v>
      </c>
      <c r="I6" s="9">
        <v>1</v>
      </c>
      <c r="L6" s="9" t="b">
        <f>OR(E6:K6,0)</f>
        <v>1</v>
      </c>
      <c r="M6" s="7">
        <f>IF(OR(I6,J6,0),D6,"")</f>
        <v>3.2054156474769115</v>
      </c>
      <c r="N6" s="2" t="str">
        <f>IF(OR(E6,0),$D6,"")</f>
        <v/>
      </c>
      <c r="O6" s="2" t="str">
        <f>IF(OR(F6,0),$D6,"")</f>
        <v/>
      </c>
      <c r="P6" s="2" t="str">
        <f>IF(OR(G6,0),$D6,"")</f>
        <v/>
      </c>
      <c r="Q6" s="2" t="str">
        <f>IF(OR(H6,0),$D6,"")</f>
        <v/>
      </c>
      <c r="R6" s="2" t="str">
        <f>IF(OR(K6,0),$D6,"")</f>
        <v/>
      </c>
      <c r="S6" s="2">
        <f t="shared" si="2"/>
        <v>3.2054156474769115</v>
      </c>
    </row>
    <row r="7" spans="1:29" x14ac:dyDescent="0.25">
      <c r="A7" t="s">
        <v>159</v>
      </c>
      <c r="B7" t="s">
        <v>375</v>
      </c>
      <c r="C7" s="1">
        <v>2854168794</v>
      </c>
      <c r="D7" s="2">
        <f t="shared" si="1"/>
        <v>2.6581518296152353</v>
      </c>
      <c r="E7" s="9">
        <v>1</v>
      </c>
      <c r="L7" s="9" t="b">
        <f>OR(E7:K7,0)</f>
        <v>1</v>
      </c>
      <c r="M7" s="7" t="str">
        <f>IF(OR(I7,J7,0),D7,"")</f>
        <v/>
      </c>
      <c r="N7" s="2">
        <f>IF(OR(E7,0),$D7,"")</f>
        <v>2.6581518296152353</v>
      </c>
      <c r="O7" s="2" t="str">
        <f>IF(OR(F7,0),$D7,"")</f>
        <v/>
      </c>
      <c r="P7" s="2" t="str">
        <f>IF(OR(G7,0),$D7,"")</f>
        <v/>
      </c>
      <c r="Q7" s="2" t="str">
        <f>IF(OR(H7,0),$D7,"")</f>
        <v/>
      </c>
      <c r="R7" s="2" t="str">
        <f>IF(OR(K7,0),$D7,"")</f>
        <v/>
      </c>
      <c r="S7" s="2">
        <f t="shared" si="2"/>
        <v>2.6581518296152353</v>
      </c>
    </row>
    <row r="8" spans="1:29" x14ac:dyDescent="0.25">
      <c r="A8" t="s">
        <v>160</v>
      </c>
      <c r="B8" t="s">
        <v>376</v>
      </c>
      <c r="C8" s="1">
        <v>8416354747</v>
      </c>
      <c r="D8" s="2">
        <f t="shared" si="1"/>
        <v>7.8383411718532443</v>
      </c>
      <c r="I8" s="9">
        <v>1</v>
      </c>
      <c r="L8" s="9" t="b">
        <f>OR(E8:K8,0)</f>
        <v>1</v>
      </c>
      <c r="M8" s="7">
        <f>IF(OR(I8,J8,0),D8,"")</f>
        <v>7.8383411718532443</v>
      </c>
      <c r="N8" s="2" t="str">
        <f>IF(OR(E8,0),$D8,"")</f>
        <v/>
      </c>
      <c r="O8" s="2" t="str">
        <f>IF(OR(F8,0),$D8,"")</f>
        <v/>
      </c>
      <c r="P8" s="2" t="str">
        <f>IF(OR(G8,0),$D8,"")</f>
        <v/>
      </c>
      <c r="Q8" s="2" t="str">
        <f>IF(OR(H8,0),$D8,"")</f>
        <v/>
      </c>
      <c r="R8" s="2" t="str">
        <f>IF(OR(K8,0),$D8,"")</f>
        <v/>
      </c>
      <c r="S8" s="2">
        <f t="shared" si="2"/>
        <v>7.8383411718532443</v>
      </c>
    </row>
    <row r="9" spans="1:29" x14ac:dyDescent="0.25">
      <c r="A9" t="s">
        <v>158</v>
      </c>
      <c r="B9" t="s">
        <v>377</v>
      </c>
      <c r="C9" s="1">
        <v>1174550666</v>
      </c>
      <c r="D9" s="2">
        <f t="shared" si="1"/>
        <v>1.093885550275445</v>
      </c>
      <c r="E9" s="9">
        <v>1</v>
      </c>
      <c r="L9" s="9" t="b">
        <f>OR(E9:K9,0)</f>
        <v>1</v>
      </c>
      <c r="M9" s="7" t="str">
        <f>IF(OR(I9,J9,0),D9,"")</f>
        <v/>
      </c>
      <c r="N9" s="2">
        <f>IF(OR(E9,0),$D9,"")</f>
        <v>1.093885550275445</v>
      </c>
      <c r="O9" s="2" t="str">
        <f>IF(OR(F9,0),$D9,"")</f>
        <v/>
      </c>
      <c r="P9" s="2" t="str">
        <f>IF(OR(G9,0),$D9,"")</f>
        <v/>
      </c>
      <c r="Q9" s="2" t="str">
        <f>IF(OR(H9,0),$D9,"")</f>
        <v/>
      </c>
      <c r="R9" s="2" t="str">
        <f>IF(OR(K9,0),$D9,"")</f>
        <v/>
      </c>
      <c r="S9" s="2">
        <f t="shared" si="2"/>
        <v>1.093885550275445</v>
      </c>
    </row>
    <row r="10" spans="1:29" x14ac:dyDescent="0.25">
      <c r="A10" t="s">
        <v>173</v>
      </c>
      <c r="B10" t="s">
        <v>378</v>
      </c>
      <c r="C10" s="1">
        <v>6170138880</v>
      </c>
      <c r="D10" s="2">
        <f t="shared" si="1"/>
        <v>5.746389627456665</v>
      </c>
      <c r="I10" s="9">
        <v>1</v>
      </c>
      <c r="L10" s="9" t="b">
        <f>OR(E10:K10,0)</f>
        <v>1</v>
      </c>
      <c r="M10" s="7">
        <f>IF(OR(I10,J10,0),D10,"")</f>
        <v>5.746389627456665</v>
      </c>
      <c r="N10" s="2" t="str">
        <f>IF(OR(E10,0),$D10,"")</f>
        <v/>
      </c>
      <c r="O10" s="2" t="str">
        <f>IF(OR(F10,0),$D10,"")</f>
        <v/>
      </c>
      <c r="P10" s="2" t="str">
        <f>IF(OR(G10,0),$D10,"")</f>
        <v/>
      </c>
      <c r="Q10" s="2" t="str">
        <f>IF(OR(H10,0),$D10,"")</f>
        <v/>
      </c>
      <c r="R10" s="2" t="str">
        <f>IF(OR(K10,0),$D10,"")</f>
        <v/>
      </c>
      <c r="S10" s="2">
        <f t="shared" si="2"/>
        <v>5.746389627456665</v>
      </c>
    </row>
    <row r="11" spans="1:29" x14ac:dyDescent="0.25">
      <c r="A11" t="s">
        <v>176</v>
      </c>
      <c r="B11" t="s">
        <v>379</v>
      </c>
      <c r="C11" s="1">
        <v>842380421</v>
      </c>
      <c r="D11" s="2">
        <f t="shared" si="1"/>
        <v>0.78452790249139071</v>
      </c>
      <c r="E11" s="9">
        <v>1</v>
      </c>
      <c r="L11" s="9" t="b">
        <f>OR(E11:K11,0)</f>
        <v>1</v>
      </c>
      <c r="M11" s="7" t="str">
        <f>IF(OR(I11,J11,0),D11,"")</f>
        <v/>
      </c>
      <c r="N11" s="2">
        <f>IF(OR(E11,0),$D11,"")</f>
        <v>0.78452790249139071</v>
      </c>
      <c r="O11" s="2" t="str">
        <f>IF(OR(F11,0),$D11,"")</f>
        <v/>
      </c>
      <c r="P11" s="2" t="str">
        <f>IF(OR(G11,0),$D11,"")</f>
        <v/>
      </c>
      <c r="Q11" s="2" t="str">
        <f>IF(OR(H11,0),$D11,"")</f>
        <v/>
      </c>
      <c r="R11" s="2" t="str">
        <f>IF(OR(K11,0),$D11,"")</f>
        <v/>
      </c>
      <c r="S11" s="2">
        <f t="shared" si="2"/>
        <v>0.78452790249139071</v>
      </c>
    </row>
    <row r="12" spans="1:29" x14ac:dyDescent="0.25">
      <c r="A12" t="s">
        <v>169</v>
      </c>
      <c r="B12" t="s">
        <v>380</v>
      </c>
      <c r="C12" s="1">
        <v>992122323</v>
      </c>
      <c r="D12" s="2">
        <f t="shared" si="1"/>
        <v>0.92398591618984938</v>
      </c>
      <c r="I12" s="9">
        <v>1</v>
      </c>
      <c r="L12" s="9" t="b">
        <f>OR(E12:K12,0)</f>
        <v>1</v>
      </c>
      <c r="M12" s="7">
        <f>IF(OR(I12,J12,0),D12,"")</f>
        <v>0.92398591618984938</v>
      </c>
      <c r="N12" s="2" t="str">
        <f>IF(OR(E12,0),$D12,"")</f>
        <v/>
      </c>
      <c r="O12" s="2" t="str">
        <f>IF(OR(F12,0),$D12,"")</f>
        <v/>
      </c>
      <c r="P12" s="2" t="str">
        <f>IF(OR(G12,0),$D12,"")</f>
        <v/>
      </c>
      <c r="Q12" s="2" t="str">
        <f>IF(OR(H12,0),$D12,"")</f>
        <v/>
      </c>
      <c r="R12" s="2" t="str">
        <f>IF(OR(K12,0),$D12,"")</f>
        <v/>
      </c>
      <c r="S12" s="2">
        <f t="shared" si="2"/>
        <v>0.92398591618984938</v>
      </c>
      <c r="AB12" s="1"/>
      <c r="AC12" s="1"/>
    </row>
    <row r="13" spans="1:29" x14ac:dyDescent="0.25">
      <c r="A13" t="s">
        <v>164</v>
      </c>
      <c r="B13" t="s">
        <v>381</v>
      </c>
      <c r="C13" s="1">
        <v>266111064</v>
      </c>
      <c r="D13" s="2">
        <f t="shared" si="1"/>
        <v>0.24783524125814438</v>
      </c>
      <c r="E13" s="9">
        <v>1</v>
      </c>
      <c r="L13" s="9" t="b">
        <f>OR(E13:K13,0)</f>
        <v>1</v>
      </c>
      <c r="M13" s="7" t="str">
        <f>IF(OR(I13,J13,0),D13,"")</f>
        <v/>
      </c>
      <c r="N13" s="2">
        <f>IF(OR(E13,0),$D13,"")</f>
        <v>0.24783524125814438</v>
      </c>
      <c r="O13" s="2" t="str">
        <f>IF(OR(F13,0),$D13,"")</f>
        <v/>
      </c>
      <c r="P13" s="2" t="str">
        <f>IF(OR(G13,0),$D13,"")</f>
        <v/>
      </c>
      <c r="Q13" s="2" t="str">
        <f>IF(OR(H13,0),$D13,"")</f>
        <v/>
      </c>
      <c r="R13" s="2" t="str">
        <f>IF(OR(K13,0),$D13,"")</f>
        <v/>
      </c>
      <c r="S13" s="2">
        <f t="shared" si="2"/>
        <v>0.24783524125814438</v>
      </c>
      <c r="AB13" s="1"/>
      <c r="AC13" s="1"/>
    </row>
    <row r="14" spans="1:29" x14ac:dyDescent="0.25">
      <c r="A14" t="s">
        <v>171</v>
      </c>
      <c r="B14" t="s">
        <v>382</v>
      </c>
      <c r="C14" s="1">
        <v>3948997522</v>
      </c>
      <c r="D14" s="2">
        <f t="shared" si="1"/>
        <v>3.6777905393391848</v>
      </c>
      <c r="I14" s="9">
        <v>1</v>
      </c>
      <c r="L14" s="9" t="b">
        <f>OR(E14:K14,0)</f>
        <v>1</v>
      </c>
      <c r="M14" s="7">
        <f>IF(OR(I14,J14,0),D14,"")</f>
        <v>3.6777905393391848</v>
      </c>
      <c r="N14" s="2" t="str">
        <f>IF(OR(E14,0),$D14,"")</f>
        <v/>
      </c>
      <c r="O14" s="2" t="str">
        <f>IF(OR(F14,0),$D14,"")</f>
        <v/>
      </c>
      <c r="P14" s="2" t="str">
        <f>IF(OR(G14,0),$D14,"")</f>
        <v/>
      </c>
      <c r="Q14" s="2" t="str">
        <f>IF(OR(H14,0),$D14,"")</f>
        <v/>
      </c>
      <c r="R14" s="2" t="str">
        <f>IF(OR(K14,0),$D14,"")</f>
        <v/>
      </c>
      <c r="S14" s="2">
        <f t="shared" si="2"/>
        <v>3.6777905393391848</v>
      </c>
      <c r="AB14" s="1"/>
      <c r="AC14" s="1"/>
    </row>
    <row r="15" spans="1:29" x14ac:dyDescent="0.25">
      <c r="A15" t="s">
        <v>157</v>
      </c>
      <c r="B15" t="s">
        <v>383</v>
      </c>
      <c r="C15" s="1">
        <v>5478863982</v>
      </c>
      <c r="D15" s="2">
        <f t="shared" si="1"/>
        <v>5.1025897096842527</v>
      </c>
      <c r="I15" s="9">
        <v>1</v>
      </c>
      <c r="L15" s="9" t="b">
        <f>OR(E15:K15,0)</f>
        <v>1</v>
      </c>
      <c r="M15" s="7">
        <f>IF(OR(I15,J15,0),D15,"")</f>
        <v>5.1025897096842527</v>
      </c>
      <c r="N15" s="2" t="str">
        <f>IF(OR(E15,0),$D15,"")</f>
        <v/>
      </c>
      <c r="O15" s="2" t="str">
        <f>IF(OR(F15,0),$D15,"")</f>
        <v/>
      </c>
      <c r="P15" s="2" t="str">
        <f>IF(OR(G15,0),$D15,"")</f>
        <v/>
      </c>
      <c r="Q15" s="2" t="str">
        <f>IF(OR(H15,0),$D15,"")</f>
        <v/>
      </c>
      <c r="R15" s="2" t="str">
        <f>IF(OR(K15,0),$D15,"")</f>
        <v/>
      </c>
      <c r="S15" s="2">
        <f t="shared" si="2"/>
        <v>5.1025897096842527</v>
      </c>
      <c r="AC15" s="1"/>
    </row>
    <row r="16" spans="1:29" x14ac:dyDescent="0.25">
      <c r="A16" t="s">
        <v>168</v>
      </c>
      <c r="B16" t="s">
        <v>384</v>
      </c>
      <c r="C16" s="1">
        <v>779339806</v>
      </c>
      <c r="D16" s="2">
        <f t="shared" si="1"/>
        <v>0.72581675462424755</v>
      </c>
      <c r="E16" s="9">
        <v>1</v>
      </c>
      <c r="L16" s="9" t="b">
        <f>OR(E16:K16,0)</f>
        <v>1</v>
      </c>
      <c r="M16" s="7" t="str">
        <f>IF(OR(I16,J16,0),D16,"")</f>
        <v/>
      </c>
      <c r="N16" s="2">
        <f>IF(OR(E16,0),$D16,"")</f>
        <v>0.72581675462424755</v>
      </c>
      <c r="O16" s="2" t="str">
        <f>IF(OR(F16,0),$D16,"")</f>
        <v/>
      </c>
      <c r="P16" s="2" t="str">
        <f>IF(OR(G16,0),$D16,"")</f>
        <v/>
      </c>
      <c r="Q16" s="2" t="str">
        <f>IF(OR(H16,0),$D16,"")</f>
        <v/>
      </c>
      <c r="R16" s="2" t="str">
        <f>IF(OR(K16,0),$D16,"")</f>
        <v/>
      </c>
      <c r="S16" s="2">
        <f t="shared" si="2"/>
        <v>0.72581675462424755</v>
      </c>
    </row>
    <row r="17" spans="1:19" x14ac:dyDescent="0.25">
      <c r="A17" t="s">
        <v>172</v>
      </c>
      <c r="B17" t="s">
        <v>385</v>
      </c>
      <c r="C17" s="1">
        <v>193209390</v>
      </c>
      <c r="D17" s="2">
        <f t="shared" si="1"/>
        <v>0.17994026653468609</v>
      </c>
      <c r="E17" s="9">
        <v>1</v>
      </c>
      <c r="L17" s="9" t="b">
        <f>OR(E17:K17,0)</f>
        <v>1</v>
      </c>
      <c r="M17" s="7" t="str">
        <f>IF(OR(I17,J17,0),D17,"")</f>
        <v/>
      </c>
      <c r="N17" s="2">
        <f>IF(OR(E17,0),$D17,"")</f>
        <v>0.17994026653468609</v>
      </c>
      <c r="O17" s="2" t="str">
        <f>IF(OR(F17,0),$D17,"")</f>
        <v/>
      </c>
      <c r="P17" s="2" t="str">
        <f>IF(OR(G17,0),$D17,"")</f>
        <v/>
      </c>
      <c r="Q17" s="2" t="str">
        <f>IF(OR(H17,0),$D17,"")</f>
        <v/>
      </c>
      <c r="R17" s="2" t="str">
        <f>IF(OR(K17,0),$D17,"")</f>
        <v/>
      </c>
      <c r="S17" s="2">
        <f t="shared" si="2"/>
        <v>0.17994026653468609</v>
      </c>
    </row>
    <row r="18" spans="1:19" x14ac:dyDescent="0.25">
      <c r="A18" t="s">
        <v>175</v>
      </c>
      <c r="B18" t="s">
        <v>386</v>
      </c>
      <c r="C18" s="1">
        <v>76540660</v>
      </c>
      <c r="D18" s="2">
        <f t="shared" si="1"/>
        <v>7.1284044533967972E-2</v>
      </c>
      <c r="I18" s="9">
        <v>1</v>
      </c>
      <c r="L18" s="9" t="b">
        <f>OR(E18:K18,0)</f>
        <v>1</v>
      </c>
      <c r="M18" s="7">
        <f>IF(OR(I18,J18,0),D18,"")</f>
        <v>7.1284044533967972E-2</v>
      </c>
      <c r="N18" s="2" t="str">
        <f>IF(OR(E18,0),$D18,"")</f>
        <v/>
      </c>
      <c r="O18" s="2" t="str">
        <f>IF(OR(F18,0),$D18,"")</f>
        <v/>
      </c>
      <c r="P18" s="2" t="str">
        <f>IF(OR(G18,0),$D18,"")</f>
        <v/>
      </c>
      <c r="Q18" s="2" t="str">
        <f>IF(OR(H18,0),$D18,"")</f>
        <v/>
      </c>
      <c r="R18" s="2" t="str">
        <f>IF(OR(K18,0),$D18,"")</f>
        <v/>
      </c>
      <c r="S18" s="2">
        <f t="shared" si="2"/>
        <v>7.1284044533967972E-2</v>
      </c>
    </row>
    <row r="19" spans="1:19" x14ac:dyDescent="0.25">
      <c r="A19" t="s">
        <v>340</v>
      </c>
      <c r="B19" t="s">
        <v>387</v>
      </c>
      <c r="C19" s="1">
        <v>4000</v>
      </c>
      <c r="D19" s="2">
        <f t="shared" si="1"/>
        <v>3.7252902984619141E-6</v>
      </c>
      <c r="I19" s="9">
        <v>1</v>
      </c>
      <c r="L19" s="9" t="b">
        <f>OR(E19:K19,0)</f>
        <v>1</v>
      </c>
      <c r="M19" s="7">
        <f>IF(OR(I19,J19,0),D19,"")</f>
        <v>3.7252902984619141E-6</v>
      </c>
      <c r="N19" s="2" t="str">
        <f>IF(OR(E19,0),$D19,"")</f>
        <v/>
      </c>
      <c r="O19" s="2" t="str">
        <f>IF(OR(F19,0),$D19,"")</f>
        <v/>
      </c>
      <c r="P19" s="2" t="str">
        <f>IF(OR(G19,0),$D19,"")</f>
        <v/>
      </c>
      <c r="Q19" s="2" t="str">
        <f>IF(OR(H19,0),$D19,"")</f>
        <v/>
      </c>
      <c r="R19" s="2" t="str">
        <f>IF(OR(K19,0),$D19,"")</f>
        <v/>
      </c>
      <c r="S19" s="2">
        <f t="shared" si="2"/>
        <v>3.7252902984619141E-6</v>
      </c>
    </row>
    <row r="20" spans="1:19" x14ac:dyDescent="0.25">
      <c r="A20" t="s">
        <v>341</v>
      </c>
      <c r="B20" t="s">
        <v>382</v>
      </c>
      <c r="C20" s="1">
        <f>3.8*2^30</f>
        <v>4080218931.1999998</v>
      </c>
      <c r="D20" s="2">
        <f>C20/(1024*1024*1024)</f>
        <v>3.8</v>
      </c>
      <c r="E20" s="9">
        <v>1</v>
      </c>
      <c r="L20" s="9" t="b">
        <f>OR(E20:K20,0)</f>
        <v>1</v>
      </c>
      <c r="M20" s="7"/>
      <c r="N20" s="2">
        <f>IF(OR(E20,0),$D20,"")</f>
        <v>3.8</v>
      </c>
      <c r="O20" s="2" t="str">
        <f>IF(OR(F20,0),$D20,"")</f>
        <v/>
      </c>
      <c r="P20" s="2" t="str">
        <f>IF(OR(G20,0),$D20,"")</f>
        <v/>
      </c>
      <c r="Q20" s="2" t="str">
        <f>IF(OR(H20,0),$D20,"")</f>
        <v/>
      </c>
      <c r="R20" s="2" t="str">
        <f>IF(OR(K20,0),$D20,"")</f>
        <v/>
      </c>
      <c r="S20" s="2">
        <f t="shared" si="2"/>
        <v>3.8</v>
      </c>
    </row>
    <row r="21" spans="1:19" x14ac:dyDescent="0.25">
      <c r="A21" t="s">
        <v>342</v>
      </c>
      <c r="B21" t="s">
        <v>388</v>
      </c>
      <c r="C21" s="1">
        <f>1.5*2^30</f>
        <v>1610612736</v>
      </c>
      <c r="D21" s="2">
        <f>C21/(1024*1024*1024)</f>
        <v>1.5</v>
      </c>
      <c r="E21" s="9">
        <v>1</v>
      </c>
      <c r="L21" s="9" t="b">
        <f>OR(E21:K21,0)</f>
        <v>1</v>
      </c>
      <c r="M21" s="7"/>
      <c r="N21" s="2">
        <f>IF(OR(E21,0),$D21,"")</f>
        <v>1.5</v>
      </c>
      <c r="O21" s="2" t="str">
        <f>IF(OR(F21,0),$D21,"")</f>
        <v/>
      </c>
      <c r="P21" s="2" t="str">
        <f>IF(OR(G21,0),$D21,"")</f>
        <v/>
      </c>
      <c r="Q21" s="2" t="str">
        <f>IF(OR(H21,0),$D21,"")</f>
        <v/>
      </c>
      <c r="R21" s="2" t="str">
        <f>IF(OR(K21,0),$D21,"")</f>
        <v/>
      </c>
      <c r="S21" s="2">
        <f t="shared" si="2"/>
        <v>1.5</v>
      </c>
    </row>
    <row r="22" spans="1:19" x14ac:dyDescent="0.25">
      <c r="A22" t="s">
        <v>343</v>
      </c>
      <c r="B22" t="s">
        <v>389</v>
      </c>
      <c r="C22" s="1">
        <v>4000</v>
      </c>
      <c r="D22" s="2">
        <f>C22/(1024*1024*1024)</f>
        <v>3.7252902984619141E-6</v>
      </c>
      <c r="I22" s="9">
        <v>1</v>
      </c>
      <c r="L22" s="9" t="b">
        <f>OR(E22:K22,0)</f>
        <v>1</v>
      </c>
      <c r="M22" s="7"/>
      <c r="N22" s="2" t="str">
        <f>IF(OR(E22,0),$D22,"")</f>
        <v/>
      </c>
      <c r="O22" s="2" t="str">
        <f>IF(OR(F22,0),$D22,"")</f>
        <v/>
      </c>
      <c r="P22" s="2" t="str">
        <f>IF(OR(G22,0),$D22,"")</f>
        <v/>
      </c>
      <c r="Q22" s="2" t="str">
        <f>IF(OR(H22,0),$D22,"")</f>
        <v/>
      </c>
      <c r="R22" s="2" t="str">
        <f>IF(OR(K22,0),$D22,"")</f>
        <v/>
      </c>
      <c r="S22" s="2">
        <f t="shared" si="2"/>
        <v>3.7252902984619141E-6</v>
      </c>
    </row>
    <row r="23" spans="1:19" x14ac:dyDescent="0.25">
      <c r="A23" t="s">
        <v>155</v>
      </c>
      <c r="B23" t="s">
        <v>390</v>
      </c>
      <c r="C23" s="1">
        <v>27960388</v>
      </c>
      <c r="D23" s="2">
        <f t="shared" si="1"/>
        <v>2.604014053940773E-2</v>
      </c>
      <c r="J23" s="9">
        <v>1</v>
      </c>
      <c r="L23" s="9" t="b">
        <f>OR(E23:K23,0)</f>
        <v>1</v>
      </c>
      <c r="M23" s="7">
        <f>IF(OR(I23,J23,0),D23,"")</f>
        <v>2.604014053940773E-2</v>
      </c>
      <c r="N23" s="2" t="str">
        <f>IF(OR(E23,0),$D23,"")</f>
        <v/>
      </c>
      <c r="O23" s="2" t="str">
        <f>IF(OR(F23,0),$D23,"")</f>
        <v/>
      </c>
      <c r="P23" s="2" t="str">
        <f>IF(OR(G23,0),$D23,"")</f>
        <v/>
      </c>
      <c r="Q23" s="2" t="str">
        <f>IF(OR(H23,0),$D23,"")</f>
        <v/>
      </c>
      <c r="R23" s="2" t="str">
        <f>IF(OR(K23,0),$D23,"")</f>
        <v/>
      </c>
      <c r="S23" s="2">
        <f t="shared" si="2"/>
        <v>2.604014053940773E-2</v>
      </c>
    </row>
    <row r="24" spans="1:19" x14ac:dyDescent="0.25">
      <c r="A24" t="s">
        <v>165</v>
      </c>
      <c r="B24" t="s">
        <v>391</v>
      </c>
      <c r="C24" s="1">
        <v>63007731</v>
      </c>
      <c r="D24" s="2">
        <f t="shared" si="1"/>
        <v>5.8680522255599499E-2</v>
      </c>
      <c r="J24" s="9">
        <v>1</v>
      </c>
      <c r="L24" s="9" t="b">
        <f>OR(E24:K24,0)</f>
        <v>1</v>
      </c>
      <c r="M24" s="7">
        <f>IF(OR(I24,J24,0),D24,"")</f>
        <v>5.8680522255599499E-2</v>
      </c>
      <c r="N24" s="2" t="str">
        <f>IF(OR(E24,0),$D24,"")</f>
        <v/>
      </c>
      <c r="O24" s="2" t="str">
        <f>IF(OR(F24,0),$D24,"")</f>
        <v/>
      </c>
      <c r="P24" s="2" t="str">
        <f>IF(OR(G24,0),$D24,"")</f>
        <v/>
      </c>
      <c r="Q24" s="2" t="str">
        <f>IF(OR(H24,0),$D24,"")</f>
        <v/>
      </c>
      <c r="R24" s="2" t="str">
        <f>IF(OR(K24,0),$D24,"")</f>
        <v/>
      </c>
      <c r="S24" s="2">
        <f t="shared" si="2"/>
        <v>5.8680522255599499E-2</v>
      </c>
    </row>
    <row r="25" spans="1:19" x14ac:dyDescent="0.25">
      <c r="A25" t="s">
        <v>170</v>
      </c>
      <c r="B25" t="s">
        <v>392</v>
      </c>
      <c r="C25" s="1">
        <v>39561727</v>
      </c>
      <c r="D25" s="2">
        <f t="shared" si="1"/>
        <v>3.6844729445874691E-2</v>
      </c>
      <c r="J25" s="9">
        <v>1</v>
      </c>
      <c r="L25" s="9" t="b">
        <f>OR(E25:K25,0)</f>
        <v>1</v>
      </c>
      <c r="M25" s="7">
        <f>IF(OR(I25,J25,0),D25,"")</f>
        <v>3.6844729445874691E-2</v>
      </c>
      <c r="N25" s="2" t="str">
        <f>IF(OR(E25,0),$D25,"")</f>
        <v/>
      </c>
      <c r="O25" s="2" t="str">
        <f>IF(OR(F25,0),$D25,"")</f>
        <v/>
      </c>
      <c r="P25" s="2" t="str">
        <f>IF(OR(G25,0),$D25,"")</f>
        <v/>
      </c>
      <c r="Q25" s="2" t="str">
        <f>IF(OR(H25,0),$D25,"")</f>
        <v/>
      </c>
      <c r="R25" s="2" t="str">
        <f>IF(OR(K25,0),$D25,"")</f>
        <v/>
      </c>
      <c r="S25" s="2">
        <f t="shared" si="2"/>
        <v>3.6844729445874691E-2</v>
      </c>
    </row>
    <row r="26" spans="1:19" x14ac:dyDescent="0.25">
      <c r="A26" t="s">
        <v>163</v>
      </c>
      <c r="B26" t="s">
        <v>393</v>
      </c>
      <c r="C26" s="1">
        <v>671405</v>
      </c>
      <c r="D26" s="2">
        <f t="shared" si="1"/>
        <v>6.2529463320970535E-4</v>
      </c>
      <c r="K26" s="9">
        <v>1</v>
      </c>
      <c r="L26" s="9" t="b">
        <f>OR(E26:K26,0)</f>
        <v>1</v>
      </c>
      <c r="M26" s="7" t="str">
        <f>IF(OR(I26,J26,0),D26,"")</f>
        <v/>
      </c>
      <c r="N26" s="2" t="str">
        <f>IF(OR(E26,0),$D26,"")</f>
        <v/>
      </c>
      <c r="O26" s="2" t="str">
        <f>IF(OR(F26,0),$D26,"")</f>
        <v/>
      </c>
      <c r="P26" s="2" t="str">
        <f>IF(OR(G26,0),$D26,"")</f>
        <v/>
      </c>
      <c r="Q26" s="2" t="str">
        <f>IF(OR(H26,0),$D26,"")</f>
        <v/>
      </c>
      <c r="R26" s="2">
        <f>IF(OR(K26,0),$D26,"")</f>
        <v>6.2529463320970535E-4</v>
      </c>
      <c r="S26" s="2">
        <f t="shared" si="2"/>
        <v>6.2529463320970535E-4</v>
      </c>
    </row>
    <row r="27" spans="1:19" x14ac:dyDescent="0.25">
      <c r="A27" t="s">
        <v>166</v>
      </c>
      <c r="B27" t="s">
        <v>394</v>
      </c>
      <c r="C27" s="1">
        <v>14979340</v>
      </c>
      <c r="D27" s="2">
        <f t="shared" si="1"/>
        <v>1.3950597494840622E-2</v>
      </c>
      <c r="E27" s="9">
        <v>1</v>
      </c>
      <c r="L27" s="9" t="b">
        <f>OR(E27:K27,0)</f>
        <v>1</v>
      </c>
      <c r="M27" s="7" t="str">
        <f>IF(OR(I27,J27,0),D27,"")</f>
        <v/>
      </c>
      <c r="N27" s="2">
        <f>IF(OR(E27,0),$D27,"")</f>
        <v>1.3950597494840622E-2</v>
      </c>
      <c r="O27" s="2" t="str">
        <f>IF(OR(F27,0),$D27,"")</f>
        <v/>
      </c>
      <c r="P27" s="2" t="str">
        <f>IF(OR(G27,0),$D27,"")</f>
        <v/>
      </c>
      <c r="Q27" s="2" t="str">
        <f>IF(OR(H27,0),$D27,"")</f>
        <v/>
      </c>
      <c r="R27" s="2" t="str">
        <f>IF(OR(K27,0),$D27,"")</f>
        <v/>
      </c>
      <c r="S27" s="2">
        <f t="shared" si="2"/>
        <v>1.3950597494840622E-2</v>
      </c>
    </row>
    <row r="28" spans="1:19" x14ac:dyDescent="0.25">
      <c r="A28" t="s">
        <v>156</v>
      </c>
      <c r="B28" t="s">
        <v>392</v>
      </c>
      <c r="C28" s="1">
        <v>39134289</v>
      </c>
      <c r="D28" s="2">
        <f t="shared" si="1"/>
        <v>3.64466467872262E-2</v>
      </c>
      <c r="E28" s="9">
        <v>1</v>
      </c>
      <c r="L28" s="9" t="b">
        <f>OR(E28:K28,0)</f>
        <v>1</v>
      </c>
      <c r="M28" s="7" t="str">
        <f>IF(OR(I28,J28,0),D28,"")</f>
        <v/>
      </c>
      <c r="N28" s="2">
        <f>IF(OR(E28,0),$D28,"")</f>
        <v>3.64466467872262E-2</v>
      </c>
      <c r="O28" s="2" t="str">
        <f>IF(OR(F28,0),$D28,"")</f>
        <v/>
      </c>
      <c r="P28" s="2" t="str">
        <f>IF(OR(G28,0),$D28,"")</f>
        <v/>
      </c>
      <c r="Q28" s="2" t="str">
        <f>IF(OR(H28,0),$D28,"")</f>
        <v/>
      </c>
      <c r="R28" s="2" t="str">
        <f>IF(OR(K28,0),$D28,"")</f>
        <v/>
      </c>
      <c r="S28" s="2">
        <f t="shared" si="2"/>
        <v>3.64466467872262E-2</v>
      </c>
    </row>
    <row r="29" spans="1:19" x14ac:dyDescent="0.25">
      <c r="A29" t="s">
        <v>174</v>
      </c>
      <c r="B29" t="s">
        <v>395</v>
      </c>
      <c r="C29" s="1">
        <v>429093616</v>
      </c>
      <c r="D29" s="2">
        <f t="shared" si="1"/>
        <v>0.39962457120418549</v>
      </c>
      <c r="E29" s="9">
        <v>1</v>
      </c>
      <c r="L29" s="9" t="b">
        <f>OR(E29:K29,0)</f>
        <v>1</v>
      </c>
      <c r="M29" s="7" t="str">
        <f>IF(OR(I29,J29,0),D29,"")</f>
        <v/>
      </c>
      <c r="N29" s="2">
        <f>IF(OR(E29,0),$D29,"")</f>
        <v>0.39962457120418549</v>
      </c>
      <c r="O29" s="2" t="str">
        <f>IF(OR(F29,0),$D29,"")</f>
        <v/>
      </c>
      <c r="P29" s="2" t="str">
        <f>IF(OR(G29,0),$D29,"")</f>
        <v/>
      </c>
      <c r="Q29" s="2" t="str">
        <f>IF(OR(H29,0),$D29,"")</f>
        <v/>
      </c>
      <c r="R29" s="2" t="str">
        <f>IF(OR(K29,0),$D29,"")</f>
        <v/>
      </c>
      <c r="S29" s="2">
        <f t="shared" si="2"/>
        <v>0.39962457120418549</v>
      </c>
    </row>
    <row r="30" spans="1:19" x14ac:dyDescent="0.25">
      <c r="A30" t="s">
        <v>161</v>
      </c>
      <c r="B30" t="s">
        <v>396</v>
      </c>
      <c r="C30" s="1">
        <v>199924854</v>
      </c>
      <c r="D30" s="2">
        <f t="shared" si="1"/>
        <v>0.18619452975690365</v>
      </c>
      <c r="E30" s="9">
        <v>1</v>
      </c>
      <c r="L30" s="9" t="b">
        <f>OR(E30:K30,0)</f>
        <v>1</v>
      </c>
      <c r="M30" s="7" t="str">
        <f>IF(OR(I30,J30,0),D30,"")</f>
        <v/>
      </c>
      <c r="N30" s="2">
        <f>IF(OR(E30,0),$D30,"")</f>
        <v>0.18619452975690365</v>
      </c>
      <c r="O30" s="2" t="str">
        <f>IF(OR(F30,0),$D30,"")</f>
        <v/>
      </c>
      <c r="P30" s="2" t="str">
        <f>IF(OR(G30,0),$D30,"")</f>
        <v/>
      </c>
      <c r="Q30" s="2" t="str">
        <f>IF(OR(H30,0),$D30,"")</f>
        <v/>
      </c>
      <c r="R30" s="2" t="str">
        <f>IF(OR(K30,0),$D30,"")</f>
        <v/>
      </c>
      <c r="S30" s="2">
        <f t="shared" si="2"/>
        <v>0.18619452975690365</v>
      </c>
    </row>
    <row r="31" spans="1:19" x14ac:dyDescent="0.25">
      <c r="A31" t="s">
        <v>104</v>
      </c>
      <c r="B31" t="s">
        <v>397</v>
      </c>
      <c r="C31" s="1">
        <v>653184248</v>
      </c>
      <c r="D31" s="2">
        <f t="shared" si="1"/>
        <v>0.60832523554563522</v>
      </c>
      <c r="L31" s="9" t="b">
        <f>OR(E31:K31,0)</f>
        <v>0</v>
      </c>
      <c r="M31" s="7" t="str">
        <f>IF(OR(I31,J31,0),D31,"")</f>
        <v/>
      </c>
      <c r="N31" s="2" t="str">
        <f>IF(OR(E31,0),$D31,"")</f>
        <v/>
      </c>
      <c r="O31" s="2" t="str">
        <f>IF(OR(F31,0),$D31,"")</f>
        <v/>
      </c>
      <c r="P31" s="2" t="str">
        <f>IF(OR(G31,0),$D31,"")</f>
        <v/>
      </c>
      <c r="Q31" s="2" t="str">
        <f>IF(OR(H31,0),$D31,"")</f>
        <v/>
      </c>
      <c r="R31" s="2" t="str">
        <f>IF(OR(K31,0),$D31,"")</f>
        <v/>
      </c>
      <c r="S31" s="2" t="str">
        <f t="shared" si="2"/>
        <v/>
      </c>
    </row>
    <row r="32" spans="1:19" x14ac:dyDescent="0.25">
      <c r="A32" t="s">
        <v>103</v>
      </c>
      <c r="B32" t="s">
        <v>398</v>
      </c>
      <c r="C32" s="1">
        <v>81527199</v>
      </c>
      <c r="D32" s="2">
        <f t="shared" si="1"/>
        <v>7.5928120873868465E-2</v>
      </c>
      <c r="J32" s="9">
        <v>1</v>
      </c>
      <c r="L32" s="9" t="b">
        <f>OR(E32:K32,0)</f>
        <v>1</v>
      </c>
      <c r="M32" s="7">
        <f>IF(OR(I32,J32,0),D32,"")</f>
        <v>7.5928120873868465E-2</v>
      </c>
      <c r="N32" s="2" t="str">
        <f>IF(OR(E32,0),$D32,"")</f>
        <v/>
      </c>
      <c r="O32" s="2" t="str">
        <f>IF(OR(F32,0),$D32,"")</f>
        <v/>
      </c>
      <c r="P32" s="2" t="str">
        <f>IF(OR(G32,0),$D32,"")</f>
        <v/>
      </c>
      <c r="Q32" s="2" t="str">
        <f>IF(OR(H32,0),$D32,"")</f>
        <v/>
      </c>
      <c r="R32" s="2" t="str">
        <f>IF(OR(K32,0),$D32,"")</f>
        <v/>
      </c>
      <c r="S32" s="2">
        <f t="shared" si="2"/>
        <v>7.5928120873868465E-2</v>
      </c>
    </row>
    <row r="33" spans="1:19" x14ac:dyDescent="0.25">
      <c r="A33" t="s">
        <v>99</v>
      </c>
      <c r="B33" t="s">
        <v>399</v>
      </c>
      <c r="C33" s="1">
        <v>246887000</v>
      </c>
      <c r="D33" s="2">
        <f t="shared" si="1"/>
        <v>0.22993143647909164</v>
      </c>
      <c r="J33" s="9">
        <v>1</v>
      </c>
      <c r="L33" s="9" t="b">
        <f>OR(E33:K33,0)</f>
        <v>1</v>
      </c>
      <c r="M33" s="7">
        <f>IF(OR(I33,J33,0),D33,"")</f>
        <v>0.22993143647909164</v>
      </c>
      <c r="N33" s="2" t="str">
        <f>IF(OR(E33,0),$D33,"")</f>
        <v/>
      </c>
      <c r="O33" s="2" t="str">
        <f>IF(OR(F33,0),$D33,"")</f>
        <v/>
      </c>
      <c r="P33" s="2" t="str">
        <f>IF(OR(G33,0),$D33,"")</f>
        <v/>
      </c>
      <c r="Q33" s="2" t="str">
        <f>IF(OR(H33,0),$D33,"")</f>
        <v/>
      </c>
      <c r="R33" s="2" t="str">
        <f>IF(OR(K33,0),$D33,"")</f>
        <v/>
      </c>
      <c r="S33" s="2">
        <f t="shared" si="2"/>
        <v>0.22993143647909164</v>
      </c>
    </row>
    <row r="34" spans="1:19" x14ac:dyDescent="0.25">
      <c r="A34" t="s">
        <v>102</v>
      </c>
      <c r="B34" t="s">
        <v>400</v>
      </c>
      <c r="C34" s="1">
        <v>324116111</v>
      </c>
      <c r="D34" s="2">
        <f t="shared" si="1"/>
        <v>0.30185665097087622</v>
      </c>
      <c r="J34" s="9">
        <v>1</v>
      </c>
      <c r="L34" s="9" t="b">
        <f>OR(E34:K34,0)</f>
        <v>1</v>
      </c>
      <c r="M34" s="7">
        <f>IF(OR(I34,J34,0),D34,"")</f>
        <v>0.30185665097087622</v>
      </c>
      <c r="N34" s="2" t="str">
        <f>IF(OR(E34,0),$D34,"")</f>
        <v/>
      </c>
      <c r="O34" s="2" t="str">
        <f>IF(OR(F34,0),$D34,"")</f>
        <v/>
      </c>
      <c r="P34" s="2" t="str">
        <f>IF(OR(G34,0),$D34,"")</f>
        <v/>
      </c>
      <c r="Q34" s="2" t="str">
        <f>IF(OR(H34,0),$D34,"")</f>
        <v/>
      </c>
      <c r="R34" s="2" t="str">
        <f>IF(OR(K34,0),$D34,"")</f>
        <v/>
      </c>
      <c r="S34" s="2">
        <f t="shared" si="2"/>
        <v>0.30185665097087622</v>
      </c>
    </row>
    <row r="35" spans="1:19" x14ac:dyDescent="0.25">
      <c r="A35" t="s">
        <v>100</v>
      </c>
      <c r="B35" t="s">
        <v>401</v>
      </c>
      <c r="C35" s="1">
        <v>449922</v>
      </c>
      <c r="D35" s="2">
        <f t="shared" si="1"/>
        <v>4.1902251541614532E-4</v>
      </c>
      <c r="K35" s="9">
        <v>1</v>
      </c>
      <c r="L35" s="9" t="b">
        <f>OR(E35:K35,0)</f>
        <v>1</v>
      </c>
      <c r="M35" s="7" t="str">
        <f>IF(OR(I35,J35,0),D35,"")</f>
        <v/>
      </c>
      <c r="N35" s="2" t="str">
        <f>IF(OR(E35,0),$D35,"")</f>
        <v/>
      </c>
      <c r="O35" s="2" t="str">
        <f>IF(OR(F35,0),$D35,"")</f>
        <v/>
      </c>
      <c r="P35" s="2" t="str">
        <f>IF(OR(G35,0),$D35,"")</f>
        <v/>
      </c>
      <c r="Q35" s="2" t="str">
        <f>IF(OR(H35,0),$D35,"")</f>
        <v/>
      </c>
      <c r="R35" s="2">
        <f>IF(OR(K35,0),$D35,"")</f>
        <v>4.1902251541614532E-4</v>
      </c>
      <c r="S35" s="2">
        <f t="shared" si="2"/>
        <v>4.1902251541614532E-4</v>
      </c>
    </row>
    <row r="36" spans="1:19" x14ac:dyDescent="0.25">
      <c r="A36" t="s">
        <v>101</v>
      </c>
      <c r="B36" t="s">
        <v>402</v>
      </c>
      <c r="C36" s="1">
        <v>199013</v>
      </c>
      <c r="D36" s="2">
        <f t="shared" si="1"/>
        <v>1.8534529954195023E-4</v>
      </c>
      <c r="K36" s="9">
        <v>1</v>
      </c>
      <c r="L36" s="9" t="b">
        <f>OR(E36:K36,0)</f>
        <v>1</v>
      </c>
      <c r="M36" s="7" t="str">
        <f>IF(OR(I36,J36,0),D36,"")</f>
        <v/>
      </c>
      <c r="N36" s="2" t="str">
        <f>IF(OR(E36,0),$D36,"")</f>
        <v/>
      </c>
      <c r="O36" s="2" t="str">
        <f>IF(OR(F36,0),$D36,"")</f>
        <v/>
      </c>
      <c r="P36" s="2" t="str">
        <f>IF(OR(G36,0),$D36,"")</f>
        <v/>
      </c>
      <c r="Q36" s="2" t="str">
        <f>IF(OR(H36,0),$D36,"")</f>
        <v/>
      </c>
      <c r="R36" s="2">
        <f>IF(OR(K36,0),$D36,"")</f>
        <v>1.8534529954195023E-4</v>
      </c>
      <c r="S36" s="2">
        <f t="shared" si="2"/>
        <v>1.8534529954195023E-4</v>
      </c>
    </row>
    <row r="37" spans="1:19" x14ac:dyDescent="0.25">
      <c r="A37" t="s">
        <v>282</v>
      </c>
      <c r="B37" t="s">
        <v>403</v>
      </c>
      <c r="C37" s="1">
        <v>1641052180</v>
      </c>
      <c r="D37" s="2">
        <f t="shared" si="1"/>
        <v>1.5283489413559437</v>
      </c>
      <c r="L37" s="9" t="b">
        <f>OR(E37:K37,0)</f>
        <v>0</v>
      </c>
      <c r="M37" s="7" t="str">
        <f>IF(OR(I37,J37,0),D37,"")</f>
        <v/>
      </c>
      <c r="N37" s="2" t="str">
        <f>IF(OR(E37,0),$D37,"")</f>
        <v/>
      </c>
      <c r="O37" s="2" t="str">
        <f>IF(OR(F37,0),$D37,"")</f>
        <v/>
      </c>
      <c r="P37" s="2" t="str">
        <f>IF(OR(G37,0),$D37,"")</f>
        <v/>
      </c>
      <c r="Q37" s="2" t="str">
        <f>IF(OR(H37,0),$D37,"")</f>
        <v/>
      </c>
      <c r="R37" s="2" t="str">
        <f>IF(OR(K37,0),$D37,"")</f>
        <v/>
      </c>
      <c r="S37" s="2" t="str">
        <f t="shared" si="2"/>
        <v/>
      </c>
    </row>
    <row r="38" spans="1:19" x14ac:dyDescent="0.25">
      <c r="A38" t="s">
        <v>281</v>
      </c>
      <c r="B38" t="s">
        <v>403</v>
      </c>
      <c r="C38" s="1">
        <v>1641052180</v>
      </c>
      <c r="D38" s="2">
        <f t="shared" si="1"/>
        <v>1.5283489413559437</v>
      </c>
      <c r="K38" s="9">
        <v>1</v>
      </c>
      <c r="L38" s="9" t="b">
        <f>OR(E38:K38,0)</f>
        <v>1</v>
      </c>
      <c r="M38" s="7" t="str">
        <f>IF(OR(I38,J38,0),D38,"")</f>
        <v/>
      </c>
      <c r="N38" s="2" t="str">
        <f>IF(OR(E38,0),$D38,"")</f>
        <v/>
      </c>
      <c r="O38" s="2" t="str">
        <f>IF(OR(F38,0),$D38,"")</f>
        <v/>
      </c>
      <c r="P38" s="2" t="str">
        <f>IF(OR(G38,0),$D38,"")</f>
        <v/>
      </c>
      <c r="Q38" s="2" t="str">
        <f>IF(OR(H38,0),$D38,"")</f>
        <v/>
      </c>
      <c r="R38" s="2">
        <f>IF(OR(K38,0),$D38,"")</f>
        <v>1.5283489413559437</v>
      </c>
      <c r="S38" s="2">
        <f t="shared" si="2"/>
        <v>1.5283489413559437</v>
      </c>
    </row>
    <row r="39" spans="1:19" x14ac:dyDescent="0.25">
      <c r="A39" t="s">
        <v>269</v>
      </c>
      <c r="B39" t="s">
        <v>390</v>
      </c>
      <c r="C39" s="1">
        <v>28062679</v>
      </c>
      <c r="D39" s="2">
        <f t="shared" si="1"/>
        <v>2.6135406456887722E-2</v>
      </c>
      <c r="L39" s="9" t="b">
        <f>OR(E39:K39,0)</f>
        <v>0</v>
      </c>
      <c r="M39" s="7" t="str">
        <f>IF(OR(I39,J39,0),D39,"")</f>
        <v/>
      </c>
      <c r="N39" s="2" t="str">
        <f>IF(OR(E39,0),$D39,"")</f>
        <v/>
      </c>
      <c r="O39" s="2" t="str">
        <f>IF(OR(F39,0),$D39,"")</f>
        <v/>
      </c>
      <c r="P39" s="2" t="str">
        <f>IF(OR(G39,0),$D39,"")</f>
        <v/>
      </c>
      <c r="Q39" s="2" t="str">
        <f>IF(OR(H39,0),$D39,"")</f>
        <v/>
      </c>
      <c r="R39" s="2" t="str">
        <f>IF(OR(K39,0),$D39,"")</f>
        <v/>
      </c>
      <c r="S39" s="2" t="str">
        <f t="shared" si="2"/>
        <v/>
      </c>
    </row>
    <row r="40" spans="1:19" x14ac:dyDescent="0.25">
      <c r="A40" t="s">
        <v>266</v>
      </c>
      <c r="B40" t="s">
        <v>404</v>
      </c>
      <c r="C40" s="1">
        <v>5124864</v>
      </c>
      <c r="D40" s="2">
        <f t="shared" si="1"/>
        <v>4.7729015350341797E-3</v>
      </c>
      <c r="K40" s="9">
        <v>1</v>
      </c>
      <c r="L40" s="9" t="b">
        <f>OR(E40:K40,0)</f>
        <v>1</v>
      </c>
      <c r="M40" s="7" t="str">
        <f>IF(OR(I40,J40,0),D40,"")</f>
        <v/>
      </c>
      <c r="N40" s="2" t="str">
        <f>IF(OR(E40,0),$D40,"")</f>
        <v/>
      </c>
      <c r="O40" s="2" t="str">
        <f>IF(OR(F40,0),$D40,"")</f>
        <v/>
      </c>
      <c r="P40" s="2" t="str">
        <f>IF(OR(G40,0),$D40,"")</f>
        <v/>
      </c>
      <c r="Q40" s="2" t="str">
        <f>IF(OR(H40,0),$D40,"")</f>
        <v/>
      </c>
      <c r="R40" s="2">
        <f>IF(OR(K40,0),$D40,"")</f>
        <v>4.7729015350341797E-3</v>
      </c>
      <c r="S40" s="2">
        <f t="shared" si="2"/>
        <v>4.7729015350341797E-3</v>
      </c>
    </row>
    <row r="41" spans="1:19" x14ac:dyDescent="0.25">
      <c r="A41" t="s">
        <v>264</v>
      </c>
      <c r="B41" t="s">
        <v>405</v>
      </c>
      <c r="C41" s="1">
        <v>4891609</v>
      </c>
      <c r="D41" s="2">
        <f t="shared" si="1"/>
        <v>4.5556658878922462E-3</v>
      </c>
      <c r="K41" s="9">
        <v>1</v>
      </c>
      <c r="L41" s="9" t="b">
        <f>OR(E41:K41,0)</f>
        <v>1</v>
      </c>
      <c r="M41" s="7" t="str">
        <f>IF(OR(I41,J41,0),D41,"")</f>
        <v/>
      </c>
      <c r="N41" s="2" t="str">
        <f>IF(OR(E41,0),$D41,"")</f>
        <v/>
      </c>
      <c r="O41" s="2" t="str">
        <f>IF(OR(F41,0),$D41,"")</f>
        <v/>
      </c>
      <c r="P41" s="2" t="str">
        <f>IF(OR(G41,0),$D41,"")</f>
        <v/>
      </c>
      <c r="Q41" s="2" t="str">
        <f>IF(OR(H41,0),$D41,"")</f>
        <v/>
      </c>
      <c r="R41" s="2">
        <f>IF(OR(K41,0),$D41,"")</f>
        <v>4.5556658878922462E-3</v>
      </c>
      <c r="S41" s="2">
        <f t="shared" si="2"/>
        <v>4.5556658878922462E-3</v>
      </c>
    </row>
    <row r="42" spans="1:19" x14ac:dyDescent="0.25">
      <c r="A42" t="s">
        <v>263</v>
      </c>
      <c r="B42" t="s">
        <v>406</v>
      </c>
      <c r="C42" s="1">
        <v>12316</v>
      </c>
      <c r="D42" s="2">
        <f t="shared" si="1"/>
        <v>1.1470168828964233E-5</v>
      </c>
      <c r="K42" s="9">
        <v>1</v>
      </c>
      <c r="L42" s="9" t="b">
        <f>OR(E42:K42,0)</f>
        <v>1</v>
      </c>
      <c r="M42" s="7" t="str">
        <f>IF(OR(I42,J42,0),D42,"")</f>
        <v/>
      </c>
      <c r="N42" s="2" t="str">
        <f>IF(OR(E42,0),$D42,"")</f>
        <v/>
      </c>
      <c r="O42" s="2" t="str">
        <f>IF(OR(F42,0),$D42,"")</f>
        <v/>
      </c>
      <c r="P42" s="2" t="str">
        <f>IF(OR(G42,0),$D42,"")</f>
        <v/>
      </c>
      <c r="Q42" s="2" t="str">
        <f>IF(OR(H42,0),$D42,"")</f>
        <v/>
      </c>
      <c r="R42" s="2">
        <f>IF(OR(K42,0),$D42,"")</f>
        <v>1.1470168828964233E-5</v>
      </c>
      <c r="S42" s="2">
        <f t="shared" si="2"/>
        <v>1.1470168828964233E-5</v>
      </c>
    </row>
    <row r="43" spans="1:19" x14ac:dyDescent="0.25">
      <c r="A43" t="s">
        <v>265</v>
      </c>
      <c r="B43" t="s">
        <v>407</v>
      </c>
      <c r="C43" s="1">
        <v>10134700</v>
      </c>
      <c r="D43" s="2">
        <f t="shared" si="1"/>
        <v>9.4386748969554901E-3</v>
      </c>
      <c r="K43" s="9">
        <v>1</v>
      </c>
      <c r="L43" s="9" t="b">
        <f>OR(E43:K43,0)</f>
        <v>1</v>
      </c>
      <c r="M43" s="7" t="str">
        <f>IF(OR(I43,J43,0),D43,"")</f>
        <v/>
      </c>
      <c r="N43" s="2" t="str">
        <f>IF(OR(E43,0),$D43,"")</f>
        <v/>
      </c>
      <c r="O43" s="2" t="str">
        <f>IF(OR(F43,0),$D43,"")</f>
        <v/>
      </c>
      <c r="P43" s="2" t="str">
        <f>IF(OR(G43,0),$D43,"")</f>
        <v/>
      </c>
      <c r="Q43" s="2" t="str">
        <f>IF(OR(H43,0),$D43,"")</f>
        <v/>
      </c>
      <c r="R43" s="2">
        <f>IF(OR(K43,0),$D43,"")</f>
        <v>9.4386748969554901E-3</v>
      </c>
      <c r="S43" s="2">
        <f t="shared" si="2"/>
        <v>9.4386748969554901E-3</v>
      </c>
    </row>
    <row r="44" spans="1:19" x14ac:dyDescent="0.25">
      <c r="A44" t="s">
        <v>268</v>
      </c>
      <c r="B44" t="s">
        <v>408</v>
      </c>
      <c r="C44" s="1">
        <v>32055</v>
      </c>
      <c r="D44" s="2">
        <f t="shared" si="1"/>
        <v>2.9853545129299164E-5</v>
      </c>
      <c r="K44" s="9">
        <v>1</v>
      </c>
      <c r="L44" s="9" t="b">
        <f>OR(E44:K44,0)</f>
        <v>1</v>
      </c>
      <c r="M44" s="7" t="str">
        <f>IF(OR(I44,J44,0),D44,"")</f>
        <v/>
      </c>
      <c r="N44" s="2" t="str">
        <f>IF(OR(E44,0),$D44,"")</f>
        <v/>
      </c>
      <c r="O44" s="2" t="str">
        <f>IF(OR(F44,0),$D44,"")</f>
        <v/>
      </c>
      <c r="P44" s="2" t="str">
        <f>IF(OR(G44,0),$D44,"")</f>
        <v/>
      </c>
      <c r="Q44" s="2" t="str">
        <f>IF(OR(H44,0),$D44,"")</f>
        <v/>
      </c>
      <c r="R44" s="2">
        <f>IF(OR(K44,0),$D44,"")</f>
        <v>2.9853545129299164E-5</v>
      </c>
      <c r="S44" s="2">
        <f t="shared" si="2"/>
        <v>2.9853545129299164E-5</v>
      </c>
    </row>
    <row r="45" spans="1:19" x14ac:dyDescent="0.25">
      <c r="A45" t="s">
        <v>267</v>
      </c>
      <c r="B45" t="s">
        <v>409</v>
      </c>
      <c r="C45" s="1">
        <v>23052</v>
      </c>
      <c r="D45" s="2">
        <f t="shared" si="1"/>
        <v>2.1468847990036011E-5</v>
      </c>
      <c r="K45" s="9">
        <v>1</v>
      </c>
      <c r="L45" s="9" t="b">
        <f>OR(E45:K45,0)</f>
        <v>1</v>
      </c>
      <c r="M45" s="7" t="str">
        <f>IF(OR(I45,J45,0),D45,"")</f>
        <v/>
      </c>
      <c r="N45" s="2" t="str">
        <f>IF(OR(E45,0),$D45,"")</f>
        <v/>
      </c>
      <c r="O45" s="2" t="str">
        <f>IF(OR(F45,0),$D45,"")</f>
        <v/>
      </c>
      <c r="P45" s="2" t="str">
        <f>IF(OR(G45,0),$D45,"")</f>
        <v/>
      </c>
      <c r="Q45" s="2" t="str">
        <f>IF(OR(H45,0),$D45,"")</f>
        <v/>
      </c>
      <c r="R45" s="2">
        <f>IF(OR(K45,0),$D45,"")</f>
        <v>2.1468847990036011E-5</v>
      </c>
      <c r="S45" s="2">
        <f t="shared" si="2"/>
        <v>2.1468847990036011E-5</v>
      </c>
    </row>
    <row r="46" spans="1:19" x14ac:dyDescent="0.25">
      <c r="A46" t="s">
        <v>262</v>
      </c>
      <c r="B46" t="s">
        <v>410</v>
      </c>
      <c r="C46" s="1">
        <v>7843988</v>
      </c>
      <c r="D46" s="2">
        <f t="shared" si="1"/>
        <v>7.3052830994129181E-3</v>
      </c>
      <c r="K46" s="9">
        <v>1</v>
      </c>
      <c r="L46" s="9" t="b">
        <f>OR(E46:K46,0)</f>
        <v>1</v>
      </c>
      <c r="M46" s="7" t="str">
        <f>IF(OR(I46,J46,0),D46,"")</f>
        <v/>
      </c>
      <c r="N46" s="2" t="str">
        <f>IF(OR(E46,0),$D46,"")</f>
        <v/>
      </c>
      <c r="O46" s="2" t="str">
        <f>IF(OR(F46,0),$D46,"")</f>
        <v/>
      </c>
      <c r="P46" s="2" t="str">
        <f>IF(OR(G46,0),$D46,"")</f>
        <v/>
      </c>
      <c r="Q46" s="2" t="str">
        <f>IF(OR(H46,0),$D46,"")</f>
        <v/>
      </c>
      <c r="R46" s="2">
        <f>IF(OR(K46,0),$D46,"")</f>
        <v>7.3052830994129181E-3</v>
      </c>
      <c r="S46" s="2">
        <f t="shared" si="2"/>
        <v>7.3052830994129181E-3</v>
      </c>
    </row>
    <row r="47" spans="1:19" x14ac:dyDescent="0.25">
      <c r="A47" t="s">
        <v>284</v>
      </c>
      <c r="B47" t="s">
        <v>411</v>
      </c>
      <c r="C47" s="1">
        <v>1029490248</v>
      </c>
      <c r="D47" s="2">
        <f t="shared" si="1"/>
        <v>0.95878750830888748</v>
      </c>
      <c r="L47" s="9" t="b">
        <f>OR(E47:K47,0)</f>
        <v>0</v>
      </c>
      <c r="M47" s="7" t="str">
        <f>IF(OR(I47,J47,0),D47,"")</f>
        <v/>
      </c>
      <c r="N47" s="2" t="str">
        <f>IF(OR(E47,0),$D47,"")</f>
        <v/>
      </c>
      <c r="O47" s="2" t="str">
        <f>IF(OR(F47,0),$D47,"")</f>
        <v/>
      </c>
      <c r="P47" s="2" t="str">
        <f>IF(OR(G47,0),$D47,"")</f>
        <v/>
      </c>
      <c r="Q47" s="2" t="str">
        <f>IF(OR(H47,0),$D47,"")</f>
        <v/>
      </c>
      <c r="R47" s="2" t="str">
        <f>IF(OR(K47,0),$D47,"")</f>
        <v/>
      </c>
      <c r="S47" s="2" t="str">
        <f t="shared" si="2"/>
        <v/>
      </c>
    </row>
    <row r="48" spans="1:19" x14ac:dyDescent="0.25">
      <c r="A48" t="s">
        <v>283</v>
      </c>
      <c r="B48" t="s">
        <v>411</v>
      </c>
      <c r="C48" s="1">
        <v>1029490248</v>
      </c>
      <c r="D48" s="2">
        <f t="shared" si="1"/>
        <v>0.95878750830888748</v>
      </c>
      <c r="K48" s="9">
        <v>1</v>
      </c>
      <c r="L48" s="9" t="b">
        <f>OR(E48:K48,0)</f>
        <v>1</v>
      </c>
      <c r="M48" s="7" t="str">
        <f>IF(OR(I48,J48,0),D48,"")</f>
        <v/>
      </c>
      <c r="N48" s="2" t="str">
        <f>IF(OR(E48,0),$D48,"")</f>
        <v/>
      </c>
      <c r="O48" s="2" t="str">
        <f>IF(OR(F48,0),$D48,"")</f>
        <v/>
      </c>
      <c r="P48" s="2" t="str">
        <f>IF(OR(G48,0),$D48,"")</f>
        <v/>
      </c>
      <c r="Q48" s="2" t="str">
        <f>IF(OR(H48,0),$D48,"")</f>
        <v/>
      </c>
      <c r="R48" s="2">
        <f>IF(OR(K48,0),$D48,"")</f>
        <v>0.95878750830888748</v>
      </c>
      <c r="S48" s="2">
        <f t="shared" si="2"/>
        <v>0.95878750830888748</v>
      </c>
    </row>
    <row r="49" spans="1:28" x14ac:dyDescent="0.25">
      <c r="A49" s="16" t="s">
        <v>601</v>
      </c>
      <c r="B49" t="s">
        <v>412</v>
      </c>
      <c r="C49" s="1">
        <f>9.8*2^30</f>
        <v>10522669875.200001</v>
      </c>
      <c r="D49" s="2">
        <f t="shared" ref="D49:D51" si="3">C49/(1024*1024*1024)</f>
        <v>9.8000000000000007</v>
      </c>
      <c r="L49" s="9" t="b">
        <f>OR(E49:K49,0)</f>
        <v>0</v>
      </c>
      <c r="M49" s="7" t="str">
        <f>IF(OR(I49,J49,0),D49,"")</f>
        <v/>
      </c>
      <c r="N49" s="2" t="str">
        <f>IF(OR(E49,0),$D49,"")</f>
        <v/>
      </c>
      <c r="O49" s="2" t="str">
        <f>IF(OR(F49,0),$D49,"")</f>
        <v/>
      </c>
      <c r="P49" s="2" t="str">
        <f>IF(OR(G49,0),$D49,"")</f>
        <v/>
      </c>
      <c r="Q49" s="2" t="str">
        <f>IF(OR(H49,0),$D49,"")</f>
        <v/>
      </c>
      <c r="R49" s="2" t="str">
        <f>IF(OR(K49,0),$D49,"")</f>
        <v/>
      </c>
      <c r="S49" s="2" t="str">
        <f t="shared" ref="S49:S51" si="4">IF(OR(L49,0),$D49,"")</f>
        <v/>
      </c>
      <c r="AB49" t="s">
        <v>604</v>
      </c>
    </row>
    <row r="50" spans="1:28" x14ac:dyDescent="0.25">
      <c r="A50" s="16" t="s">
        <v>602</v>
      </c>
      <c r="B50" t="s">
        <v>413</v>
      </c>
      <c r="C50" s="1">
        <f>8.5*2^30</f>
        <v>9126805504</v>
      </c>
      <c r="D50" s="2">
        <f t="shared" si="3"/>
        <v>8.5</v>
      </c>
      <c r="K50" s="9">
        <v>1</v>
      </c>
      <c r="L50" s="9" t="b">
        <f>OR(E50:K50,0)</f>
        <v>1</v>
      </c>
      <c r="M50" s="7" t="str">
        <f>IF(OR(I50,J50,0),D50,"")</f>
        <v/>
      </c>
      <c r="N50" s="2" t="str">
        <f>IF(OR(E50,0),$D50,"")</f>
        <v/>
      </c>
      <c r="O50" s="2" t="str">
        <f>IF(OR(F50,0),$D50,"")</f>
        <v/>
      </c>
      <c r="P50" s="2" t="str">
        <f>IF(OR(G50,0),$D50,"")</f>
        <v/>
      </c>
      <c r="Q50" s="2" t="str">
        <f>IF(OR(H50,0),$D50,"")</f>
        <v/>
      </c>
      <c r="R50" s="2">
        <f>IF(OR(K50,0),$D50,"")</f>
        <v>8.5</v>
      </c>
      <c r="S50" s="2">
        <f t="shared" si="4"/>
        <v>8.5</v>
      </c>
      <c r="AB50" t="s">
        <v>604</v>
      </c>
    </row>
    <row r="51" spans="1:28" x14ac:dyDescent="0.25">
      <c r="A51" s="16" t="s">
        <v>603</v>
      </c>
      <c r="B51" t="s">
        <v>414</v>
      </c>
      <c r="C51" s="1">
        <f>1.3*2^30</f>
        <v>1395864371.2</v>
      </c>
      <c r="D51" s="2">
        <f t="shared" si="3"/>
        <v>1.3</v>
      </c>
      <c r="K51" s="9">
        <v>1</v>
      </c>
      <c r="L51" s="9" t="b">
        <f>OR(E51:K51,0)</f>
        <v>1</v>
      </c>
      <c r="M51" s="7" t="str">
        <f>IF(OR(I51,J51,0),D51,"")</f>
        <v/>
      </c>
      <c r="N51" s="2" t="str">
        <f>IF(OR(E51,0),$D51,"")</f>
        <v/>
      </c>
      <c r="O51" s="2" t="str">
        <f>IF(OR(F51,0),$D51,"")</f>
        <v/>
      </c>
      <c r="P51" s="2" t="str">
        <f>IF(OR(G51,0),$D51,"")</f>
        <v/>
      </c>
      <c r="Q51" s="2" t="str">
        <f>IF(OR(H51,0),$D51,"")</f>
        <v/>
      </c>
      <c r="R51" s="2">
        <f>IF(OR(K51,0),$D51,"")</f>
        <v>1.3</v>
      </c>
      <c r="S51" s="2">
        <f t="shared" si="4"/>
        <v>1.3</v>
      </c>
      <c r="AB51" t="s">
        <v>604</v>
      </c>
    </row>
    <row r="52" spans="1:28" x14ac:dyDescent="0.25">
      <c r="A52" t="s">
        <v>223</v>
      </c>
      <c r="B52" t="s">
        <v>415</v>
      </c>
      <c r="C52" s="1">
        <v>4096419099</v>
      </c>
      <c r="D52" s="2">
        <f t="shared" si="1"/>
        <v>3.8150875819846988</v>
      </c>
      <c r="L52" s="9" t="b">
        <f>OR(E52:K52,0)</f>
        <v>0</v>
      </c>
      <c r="M52" s="7" t="str">
        <f>IF(OR(I52,J52,0),D52,"")</f>
        <v/>
      </c>
      <c r="N52" s="2" t="str">
        <f>IF(OR(E52,0),$D52,"")</f>
        <v/>
      </c>
      <c r="O52" s="2" t="str">
        <f>IF(OR(F52,0),$D52,"")</f>
        <v/>
      </c>
      <c r="P52" s="2" t="str">
        <f>IF(OR(G52,0),$D52,"")</f>
        <v/>
      </c>
      <c r="Q52" s="2" t="str">
        <f>IF(OR(H52,0),$D52,"")</f>
        <v/>
      </c>
      <c r="R52" s="2" t="str">
        <f>IF(OR(K52,0),$D52,"")</f>
        <v/>
      </c>
      <c r="S52" s="2" t="str">
        <f t="shared" si="2"/>
        <v/>
      </c>
    </row>
    <row r="53" spans="1:28" x14ac:dyDescent="0.25">
      <c r="A53" t="s">
        <v>222</v>
      </c>
      <c r="B53" t="s">
        <v>415</v>
      </c>
      <c r="C53" s="1">
        <v>4096419099</v>
      </c>
      <c r="D53" s="2">
        <f t="shared" si="1"/>
        <v>3.8150875819846988</v>
      </c>
      <c r="K53" s="9">
        <v>1</v>
      </c>
      <c r="L53" s="9" t="b">
        <f>OR(E53:K53,0)</f>
        <v>1</v>
      </c>
      <c r="M53" s="7" t="str">
        <f>IF(OR(I53,J53,0),D53,"")</f>
        <v/>
      </c>
      <c r="N53" s="2" t="str">
        <f>IF(OR(E53,0),$D53,"")</f>
        <v/>
      </c>
      <c r="O53" s="2" t="str">
        <f>IF(OR(F53,0),$D53,"")</f>
        <v/>
      </c>
      <c r="P53" s="2" t="str">
        <f>IF(OR(G53,0),$D53,"")</f>
        <v/>
      </c>
      <c r="Q53" s="2" t="str">
        <f>IF(OR(H53,0),$D53,"")</f>
        <v/>
      </c>
      <c r="R53" s="2">
        <f>IF(OR(K53,0),$D53,"")</f>
        <v>3.8150875819846988</v>
      </c>
      <c r="S53" s="2">
        <f t="shared" si="2"/>
        <v>3.8150875819846988</v>
      </c>
    </row>
    <row r="54" spans="1:28" x14ac:dyDescent="0.25">
      <c r="A54" t="s">
        <v>226</v>
      </c>
      <c r="B54" t="s">
        <v>374</v>
      </c>
      <c r="C54" s="1">
        <v>3523011800</v>
      </c>
      <c r="D54" s="2">
        <f t="shared" si="1"/>
        <v>3.2810604199767113</v>
      </c>
      <c r="L54" s="9" t="b">
        <f>OR(E54:K54,0)</f>
        <v>0</v>
      </c>
      <c r="M54" s="7" t="str">
        <f>IF(OR(I54,J54,0),D54,"")</f>
        <v/>
      </c>
      <c r="N54" s="2" t="str">
        <f>IF(OR(E54,0),$D54,"")</f>
        <v/>
      </c>
      <c r="O54" s="2" t="str">
        <f>IF(OR(F54,0),$D54,"")</f>
        <v/>
      </c>
      <c r="P54" s="2" t="str">
        <f>IF(OR(G54,0),$D54,"")</f>
        <v/>
      </c>
      <c r="Q54" s="2" t="str">
        <f>IF(OR(H54,0),$D54,"")</f>
        <v/>
      </c>
      <c r="R54" s="2" t="str">
        <f>IF(OR(K54,0),$D54,"")</f>
        <v/>
      </c>
      <c r="S54" s="2" t="str">
        <f t="shared" si="2"/>
        <v/>
      </c>
    </row>
    <row r="55" spans="1:28" x14ac:dyDescent="0.25">
      <c r="A55" t="s">
        <v>224</v>
      </c>
      <c r="B55" t="s">
        <v>416</v>
      </c>
      <c r="C55" s="1">
        <v>14305798</v>
      </c>
      <c r="D55" s="2">
        <f t="shared" si="1"/>
        <v>1.3323312625288963E-2</v>
      </c>
      <c r="E55" s="9">
        <v>1</v>
      </c>
      <c r="L55" s="9" t="b">
        <f>OR(E55:K55,0)</f>
        <v>1</v>
      </c>
      <c r="M55" s="7" t="str">
        <f>IF(OR(I55,J55,0),D55,"")</f>
        <v/>
      </c>
      <c r="N55" s="2">
        <f>IF(OR(E55,0),$D55,"")</f>
        <v>1.3323312625288963E-2</v>
      </c>
      <c r="O55" s="2" t="str">
        <f>IF(OR(F55,0),$D55,"")</f>
        <v/>
      </c>
      <c r="P55" s="2" t="str">
        <f>IF(OR(G55,0),$D55,"")</f>
        <v/>
      </c>
      <c r="Q55" s="2" t="str">
        <f>IF(OR(H55,0),$D55,"")</f>
        <v/>
      </c>
      <c r="R55" s="2" t="str">
        <f>IF(OR(K55,0),$D55,"")</f>
        <v/>
      </c>
      <c r="S55" s="2">
        <f t="shared" si="2"/>
        <v>1.3323312625288963E-2</v>
      </c>
    </row>
    <row r="56" spans="1:28" x14ac:dyDescent="0.25">
      <c r="A56" t="s">
        <v>225</v>
      </c>
      <c r="B56" t="s">
        <v>374</v>
      </c>
      <c r="C56" s="1">
        <v>3508706002</v>
      </c>
      <c r="D56" s="2">
        <f t="shared" si="1"/>
        <v>3.2677371073514223</v>
      </c>
      <c r="E56" s="9">
        <v>1</v>
      </c>
      <c r="L56" s="9" t="b">
        <f>OR(E56:K56,0)</f>
        <v>1</v>
      </c>
      <c r="M56" s="7" t="str">
        <f>IF(OR(I56,J56,0),D56,"")</f>
        <v/>
      </c>
      <c r="N56" s="2">
        <f>IF(OR(E56,0),$D56,"")</f>
        <v>3.2677371073514223</v>
      </c>
      <c r="O56" s="2" t="str">
        <f>IF(OR(F56,0),$D56,"")</f>
        <v/>
      </c>
      <c r="P56" s="2" t="str">
        <f>IF(OR(G56,0),$D56,"")</f>
        <v/>
      </c>
      <c r="Q56" s="2" t="str">
        <f>IF(OR(H56,0),$D56,"")</f>
        <v/>
      </c>
      <c r="R56" s="2" t="str">
        <f>IF(OR(K56,0),$D56,"")</f>
        <v/>
      </c>
      <c r="S56" s="2">
        <f t="shared" si="2"/>
        <v>3.2677371073514223</v>
      </c>
    </row>
    <row r="57" spans="1:28" x14ac:dyDescent="0.25">
      <c r="A57" t="s">
        <v>369</v>
      </c>
      <c r="B57" t="s">
        <v>417</v>
      </c>
      <c r="C57" s="1">
        <f>681*2^20</f>
        <v>714080256</v>
      </c>
      <c r="D57" s="2">
        <f t="shared" ref="D57" si="5">C57/(1024*1024*1024)</f>
        <v>0.6650390625</v>
      </c>
      <c r="K57" s="9">
        <v>1</v>
      </c>
      <c r="L57" s="9" t="b">
        <f>OR(E57:K57,0)</f>
        <v>1</v>
      </c>
      <c r="M57" s="7" t="str">
        <f>IF(OR(I57,J57,0),D57,"")</f>
        <v/>
      </c>
      <c r="N57" s="2" t="str">
        <f>IF(OR(E57,0),$D57,"")</f>
        <v/>
      </c>
      <c r="O57" s="2" t="str">
        <f>IF(OR(F57,0),$D57,"")</f>
        <v/>
      </c>
      <c r="P57" s="2" t="str">
        <f>IF(OR(G57,0),$D57,"")</f>
        <v/>
      </c>
      <c r="Q57" s="2" t="str">
        <f>IF(OR(H57,0),$D57,"")</f>
        <v/>
      </c>
      <c r="R57" s="2">
        <f>IF(OR(K57,0),$D57,"")</f>
        <v>0.6650390625</v>
      </c>
      <c r="S57" s="2">
        <f t="shared" si="2"/>
        <v>0.6650390625</v>
      </c>
    </row>
    <row r="58" spans="1:28" x14ac:dyDescent="0.25">
      <c r="A58" t="s">
        <v>193</v>
      </c>
      <c r="B58" t="s">
        <v>418</v>
      </c>
      <c r="C58" s="1">
        <v>267601339</v>
      </c>
      <c r="D58" s="2">
        <f t="shared" si="1"/>
        <v>0.24922316800802946</v>
      </c>
      <c r="L58" s="9" t="b">
        <f>OR(E58:K58,0)</f>
        <v>0</v>
      </c>
      <c r="M58" s="7" t="str">
        <f>IF(OR(I58,J58,0),D58,"")</f>
        <v/>
      </c>
      <c r="N58" s="2" t="str">
        <f>IF(OR(E58,0),$D58,"")</f>
        <v/>
      </c>
      <c r="O58" s="2" t="str">
        <f>IF(OR(F58,0),$D58,"")</f>
        <v/>
      </c>
      <c r="P58" s="2" t="str">
        <f>IF(OR(G58,0),$D58,"")</f>
        <v/>
      </c>
      <c r="Q58" s="2" t="str">
        <f>IF(OR(H58,0),$D58,"")</f>
        <v/>
      </c>
      <c r="R58" s="2" t="str">
        <f>IF(OR(K58,0),$D58,"")</f>
        <v/>
      </c>
      <c r="S58" s="2" t="str">
        <f t="shared" si="2"/>
        <v/>
      </c>
    </row>
    <row r="59" spans="1:28" x14ac:dyDescent="0.25">
      <c r="A59" t="s">
        <v>190</v>
      </c>
      <c r="B59" t="s">
        <v>419</v>
      </c>
      <c r="C59" s="1">
        <v>469949</v>
      </c>
      <c r="D59" s="2">
        <f t="shared" si="1"/>
        <v>4.3767411261796951E-4</v>
      </c>
      <c r="J59" s="9">
        <v>1</v>
      </c>
      <c r="L59" s="9" t="b">
        <f>OR(E59:K59,0)</f>
        <v>1</v>
      </c>
      <c r="M59" s="7">
        <f>IF(OR(I59,J59,0),D59,"")</f>
        <v>4.3767411261796951E-4</v>
      </c>
      <c r="N59" s="2" t="str">
        <f>IF(OR(E59,0),$D59,"")</f>
        <v/>
      </c>
      <c r="O59" s="2" t="str">
        <f>IF(OR(F59,0),$D59,"")</f>
        <v/>
      </c>
      <c r="P59" s="2" t="str">
        <f>IF(OR(G59,0),$D59,"")</f>
        <v/>
      </c>
      <c r="Q59" s="2" t="str">
        <f>IF(OR(H59,0),$D59,"")</f>
        <v/>
      </c>
      <c r="R59" s="2" t="str">
        <f>IF(OR(K59,0),$D59,"")</f>
        <v/>
      </c>
      <c r="S59" s="2">
        <f t="shared" si="2"/>
        <v>4.3767411261796951E-4</v>
      </c>
    </row>
    <row r="60" spans="1:28" x14ac:dyDescent="0.25">
      <c r="A60" t="s">
        <v>181</v>
      </c>
      <c r="B60" t="s">
        <v>420</v>
      </c>
      <c r="C60" s="1">
        <v>2097827</v>
      </c>
      <c r="D60" s="2">
        <f t="shared" si="1"/>
        <v>1.9537536427378654E-3</v>
      </c>
      <c r="K60" s="9">
        <v>1</v>
      </c>
      <c r="L60" s="9" t="b">
        <f>OR(E60:K60,0)</f>
        <v>1</v>
      </c>
      <c r="M60" s="7" t="str">
        <f>IF(OR(I60,J60,0),D60,"")</f>
        <v/>
      </c>
      <c r="N60" s="2" t="str">
        <f>IF(OR(E60,0),$D60,"")</f>
        <v/>
      </c>
      <c r="O60" s="2" t="str">
        <f>IF(OR(F60,0),$D60,"")</f>
        <v/>
      </c>
      <c r="P60" s="2" t="str">
        <f>IF(OR(G60,0),$D60,"")</f>
        <v/>
      </c>
      <c r="Q60" s="2" t="str">
        <f>IF(OR(H60,0),$D60,"")</f>
        <v/>
      </c>
      <c r="R60" s="2">
        <f>IF(OR(K60,0),$D60,"")</f>
        <v>1.9537536427378654E-3</v>
      </c>
      <c r="S60" s="2">
        <f t="shared" si="2"/>
        <v>1.9537536427378654E-3</v>
      </c>
    </row>
    <row r="61" spans="1:28" x14ac:dyDescent="0.25">
      <c r="A61" t="s">
        <v>186</v>
      </c>
      <c r="B61" t="s">
        <v>421</v>
      </c>
      <c r="C61" s="1">
        <v>537059</v>
      </c>
      <c r="D61" s="2">
        <f t="shared" si="1"/>
        <v>5.0017517060041428E-4</v>
      </c>
      <c r="J61" s="9">
        <v>1</v>
      </c>
      <c r="L61" s="9" t="b">
        <f>OR(E61:K61,0)</f>
        <v>1</v>
      </c>
      <c r="M61" s="7">
        <f>IF(OR(I61,J61,0),D61,"")</f>
        <v>5.0017517060041428E-4</v>
      </c>
      <c r="N61" s="2" t="str">
        <f>IF(OR(E61,0),$D61,"")</f>
        <v/>
      </c>
      <c r="O61" s="2" t="str">
        <f>IF(OR(F61,0),$D61,"")</f>
        <v/>
      </c>
      <c r="P61" s="2" t="str">
        <f>IF(OR(G61,0),$D61,"")</f>
        <v/>
      </c>
      <c r="Q61" s="2" t="str">
        <f>IF(OR(H61,0),$D61,"")</f>
        <v/>
      </c>
      <c r="R61" s="2" t="str">
        <f>IF(OR(K61,0),$D61,"")</f>
        <v/>
      </c>
      <c r="S61" s="2">
        <f t="shared" si="2"/>
        <v>5.0017517060041428E-4</v>
      </c>
    </row>
    <row r="62" spans="1:28" x14ac:dyDescent="0.25">
      <c r="A62" t="s">
        <v>179</v>
      </c>
      <c r="B62" t="s">
        <v>422</v>
      </c>
      <c r="C62" s="1">
        <v>308564</v>
      </c>
      <c r="D62" s="2">
        <f t="shared" si="1"/>
        <v>2.8737261891365051E-4</v>
      </c>
      <c r="J62" s="9">
        <v>1</v>
      </c>
      <c r="L62" s="9" t="b">
        <f>OR(E62:K62,0)</f>
        <v>1</v>
      </c>
      <c r="M62" s="7">
        <f>IF(OR(I62,J62,0),D62,"")</f>
        <v>2.8737261891365051E-4</v>
      </c>
      <c r="N62" s="2" t="str">
        <f>IF(OR(E62,0),$D62,"")</f>
        <v/>
      </c>
      <c r="O62" s="2" t="str">
        <f>IF(OR(F62,0),$D62,"")</f>
        <v/>
      </c>
      <c r="P62" s="2" t="str">
        <f>IF(OR(G62,0),$D62,"")</f>
        <v/>
      </c>
      <c r="Q62" s="2" t="str">
        <f>IF(OR(H62,0),$D62,"")</f>
        <v/>
      </c>
      <c r="R62" s="2" t="str">
        <f>IF(OR(K62,0),$D62,"")</f>
        <v/>
      </c>
      <c r="S62" s="2">
        <f t="shared" si="2"/>
        <v>2.8737261891365051E-4</v>
      </c>
    </row>
    <row r="63" spans="1:28" x14ac:dyDescent="0.25">
      <c r="A63" t="s">
        <v>191</v>
      </c>
      <c r="B63" t="s">
        <v>423</v>
      </c>
      <c r="C63" s="1">
        <v>5390075</v>
      </c>
      <c r="D63" s="2">
        <f t="shared" si="1"/>
        <v>5.0198985263705254E-3</v>
      </c>
      <c r="J63" s="9">
        <v>1</v>
      </c>
      <c r="L63" s="9" t="b">
        <f>OR(E63:K63,0)</f>
        <v>1</v>
      </c>
      <c r="M63" s="7">
        <f>IF(OR(I63,J63,0),D63,"")</f>
        <v>5.0198985263705254E-3</v>
      </c>
      <c r="N63" s="2" t="str">
        <f>IF(OR(E63,0),$D63,"")</f>
        <v/>
      </c>
      <c r="O63" s="2" t="str">
        <f>IF(OR(F63,0),$D63,"")</f>
        <v/>
      </c>
      <c r="P63" s="2" t="str">
        <f>IF(OR(G63,0),$D63,"")</f>
        <v/>
      </c>
      <c r="Q63" s="2" t="str">
        <f>IF(OR(H63,0),$D63,"")</f>
        <v/>
      </c>
      <c r="R63" s="2" t="str">
        <f>IF(OR(K63,0),$D63,"")</f>
        <v/>
      </c>
      <c r="S63" s="2">
        <f t="shared" si="2"/>
        <v>5.0198985263705254E-3</v>
      </c>
    </row>
    <row r="64" spans="1:28" x14ac:dyDescent="0.25">
      <c r="A64" t="s">
        <v>187</v>
      </c>
      <c r="B64" t="s">
        <v>392</v>
      </c>
      <c r="C64" s="1">
        <v>39707870</v>
      </c>
      <c r="D64" s="2">
        <f t="shared" si="1"/>
        <v>3.6980835720896721E-2</v>
      </c>
      <c r="J64" s="9">
        <v>1</v>
      </c>
      <c r="L64" s="9" t="b">
        <f>OR(E64:K64,0)</f>
        <v>1</v>
      </c>
      <c r="M64" s="7">
        <f>IF(OR(I64,J64,0),D64,"")</f>
        <v>3.6980835720896721E-2</v>
      </c>
      <c r="N64" s="2" t="str">
        <f>IF(OR(E64,0),$D64,"")</f>
        <v/>
      </c>
      <c r="O64" s="2" t="str">
        <f>IF(OR(F64,0),$D64,"")</f>
        <v/>
      </c>
      <c r="P64" s="2" t="str">
        <f>IF(OR(G64,0),$D64,"")</f>
        <v/>
      </c>
      <c r="Q64" s="2" t="str">
        <f>IF(OR(H64,0),$D64,"")</f>
        <v/>
      </c>
      <c r="R64" s="2" t="str">
        <f>IF(OR(K64,0),$D64,"")</f>
        <v/>
      </c>
      <c r="S64" s="2">
        <f t="shared" si="2"/>
        <v>3.6980835720896721E-2</v>
      </c>
    </row>
    <row r="65" spans="1:28" x14ac:dyDescent="0.25">
      <c r="A65" t="s">
        <v>185</v>
      </c>
      <c r="B65" t="s">
        <v>424</v>
      </c>
      <c r="C65" s="1">
        <v>38767503</v>
      </c>
      <c r="D65" s="2">
        <f t="shared" si="1"/>
        <v>3.6105050705373287E-2</v>
      </c>
      <c r="J65" s="9">
        <v>1</v>
      </c>
      <c r="L65" s="9" t="b">
        <f>OR(E65:K65,0)</f>
        <v>1</v>
      </c>
      <c r="M65" s="7">
        <f>IF(OR(I65,J65,0),D65,"")</f>
        <v>3.6105050705373287E-2</v>
      </c>
      <c r="N65" s="2" t="str">
        <f>IF(OR(E65,0),$D65,"")</f>
        <v/>
      </c>
      <c r="O65" s="2" t="str">
        <f>IF(OR(F65,0),$D65,"")</f>
        <v/>
      </c>
      <c r="P65" s="2" t="str">
        <f>IF(OR(G65,0),$D65,"")</f>
        <v/>
      </c>
      <c r="Q65" s="2" t="str">
        <f>IF(OR(H65,0),$D65,"")</f>
        <v/>
      </c>
      <c r="R65" s="2" t="str">
        <f>IF(OR(K65,0),$D65,"")</f>
        <v/>
      </c>
      <c r="S65" s="2">
        <f t="shared" si="2"/>
        <v>3.6105050705373287E-2</v>
      </c>
    </row>
    <row r="66" spans="1:28" x14ac:dyDescent="0.25">
      <c r="A66" t="s">
        <v>188</v>
      </c>
      <c r="B66" t="s">
        <v>425</v>
      </c>
      <c r="C66" s="1">
        <v>2508638</v>
      </c>
      <c r="D66" s="2">
        <f t="shared" si="1"/>
        <v>2.3363512009382248E-3</v>
      </c>
      <c r="E66" s="9">
        <v>1</v>
      </c>
      <c r="L66" s="9" t="b">
        <f>OR(E66:K66,0)</f>
        <v>1</v>
      </c>
      <c r="M66" s="7" t="str">
        <f>IF(OR(I66,J66,0),D66,"")</f>
        <v/>
      </c>
      <c r="N66" s="2">
        <f>IF(OR(E66,0),$D66,"")</f>
        <v>2.3363512009382248E-3</v>
      </c>
      <c r="O66" s="2" t="str">
        <f>IF(OR(F66,0),$D66,"")</f>
        <v/>
      </c>
      <c r="P66" s="2" t="str">
        <f>IF(OR(G66,0),$D66,"")</f>
        <v/>
      </c>
      <c r="Q66" s="2" t="str">
        <f>IF(OR(H66,0),$D66,"")</f>
        <v/>
      </c>
      <c r="R66" s="2" t="str">
        <f>IF(OR(K66,0),$D66,"")</f>
        <v/>
      </c>
      <c r="S66" s="2">
        <f t="shared" si="2"/>
        <v>2.3363512009382248E-3</v>
      </c>
    </row>
    <row r="67" spans="1:28" x14ac:dyDescent="0.25">
      <c r="A67" t="s">
        <v>184</v>
      </c>
      <c r="B67" t="s">
        <v>390</v>
      </c>
      <c r="C67" s="1">
        <v>27762127</v>
      </c>
      <c r="D67" s="2">
        <f t="shared" si="1"/>
        <v>2.5855495594441891E-2</v>
      </c>
      <c r="J67" s="9">
        <v>1</v>
      </c>
      <c r="L67" s="9" t="b">
        <f>OR(E67:K67,0)</f>
        <v>1</v>
      </c>
      <c r="M67" s="7">
        <f>IF(OR(I67,J67,0),D67,"")</f>
        <v>2.5855495594441891E-2</v>
      </c>
      <c r="N67" s="2" t="str">
        <f>IF(OR(E67,0),$D67,"")</f>
        <v/>
      </c>
      <c r="O67" s="2" t="str">
        <f>IF(OR(F67,0),$D67,"")</f>
        <v/>
      </c>
      <c r="P67" s="2" t="str">
        <f>IF(OR(G67,0),$D67,"")</f>
        <v/>
      </c>
      <c r="Q67" s="2" t="str">
        <f>IF(OR(H67,0),$D67,"")</f>
        <v/>
      </c>
      <c r="R67" s="2" t="str">
        <f>IF(OR(K67,0),$D67,"")</f>
        <v/>
      </c>
      <c r="S67" s="2">
        <f t="shared" si="2"/>
        <v>2.5855495594441891E-2</v>
      </c>
    </row>
    <row r="68" spans="1:28" x14ac:dyDescent="0.25">
      <c r="A68" t="s">
        <v>180</v>
      </c>
      <c r="B68" t="s">
        <v>426</v>
      </c>
      <c r="C68" s="1">
        <v>75099285</v>
      </c>
      <c r="D68" s="2">
        <f t="shared" si="1"/>
        <v>6.9941659457981586E-2</v>
      </c>
      <c r="J68" s="9">
        <v>1</v>
      </c>
      <c r="L68" s="9" t="b">
        <f>OR(E68:K68,0)</f>
        <v>1</v>
      </c>
      <c r="M68" s="7">
        <f>IF(OR(I68,J68,0),D68,"")</f>
        <v>6.9941659457981586E-2</v>
      </c>
      <c r="N68" s="2" t="str">
        <f>IF(OR(E68,0),$D68,"")</f>
        <v/>
      </c>
      <c r="O68" s="2" t="str">
        <f>IF(OR(F68,0),$D68,"")</f>
        <v/>
      </c>
      <c r="P68" s="2" t="str">
        <f>IF(OR(G68,0),$D68,"")</f>
        <v/>
      </c>
      <c r="Q68" s="2" t="str">
        <f>IF(OR(H68,0),$D68,"")</f>
        <v/>
      </c>
      <c r="R68" s="2" t="str">
        <f>IF(OR(K68,0),$D68,"")</f>
        <v/>
      </c>
      <c r="S68" s="2">
        <f t="shared" ref="S68:S131" si="6">IF(OR(L68,0),$D68,"")</f>
        <v>6.9941659457981586E-2</v>
      </c>
    </row>
    <row r="69" spans="1:28" x14ac:dyDescent="0.25">
      <c r="A69" t="s">
        <v>183</v>
      </c>
      <c r="B69" t="s">
        <v>427</v>
      </c>
      <c r="C69" s="1">
        <v>42159904</v>
      </c>
      <c r="D69" s="2">
        <f t="shared" si="1"/>
        <v>3.9264470338821411E-2</v>
      </c>
      <c r="J69" s="9">
        <v>1</v>
      </c>
      <c r="L69" s="9" t="b">
        <f>OR(E69:K69,0)</f>
        <v>1</v>
      </c>
      <c r="M69" s="7">
        <f>IF(OR(I69,J69,0),D69,"")</f>
        <v>3.9264470338821411E-2</v>
      </c>
      <c r="N69" s="2" t="str">
        <f>IF(OR(E69,0),$D69,"")</f>
        <v/>
      </c>
      <c r="O69" s="2" t="str">
        <f>IF(OR(F69,0),$D69,"")</f>
        <v/>
      </c>
      <c r="P69" s="2" t="str">
        <f>IF(OR(G69,0),$D69,"")</f>
        <v/>
      </c>
      <c r="Q69" s="2" t="str">
        <f>IF(OR(H69,0),$D69,"")</f>
        <v/>
      </c>
      <c r="R69" s="2" t="str">
        <f>IF(OR(K69,0),$D69,"")</f>
        <v/>
      </c>
      <c r="S69" s="2">
        <f t="shared" si="6"/>
        <v>3.9264470338821411E-2</v>
      </c>
    </row>
    <row r="70" spans="1:28" x14ac:dyDescent="0.25">
      <c r="A70" t="s">
        <v>192</v>
      </c>
      <c r="B70" t="s">
        <v>428</v>
      </c>
      <c r="C70" s="1">
        <v>18017412</v>
      </c>
      <c r="D70" s="2">
        <f t="shared" si="1"/>
        <v>1.6780022531747818E-2</v>
      </c>
      <c r="E70" s="9">
        <v>1</v>
      </c>
      <c r="L70" s="9" t="b">
        <f>OR(E70:K70,0)</f>
        <v>1</v>
      </c>
      <c r="M70" s="7" t="str">
        <f>IF(OR(I70,J70,0),D70,"")</f>
        <v/>
      </c>
      <c r="N70" s="2">
        <f>IF(OR(E70,0),$D70,"")</f>
        <v>1.6780022531747818E-2</v>
      </c>
      <c r="O70" s="2" t="str">
        <f>IF(OR(F70,0),$D70,"")</f>
        <v/>
      </c>
      <c r="P70" s="2" t="str">
        <f>IF(OR(G70,0),$D70,"")</f>
        <v/>
      </c>
      <c r="Q70" s="2" t="str">
        <f>IF(OR(H70,0),$D70,"")</f>
        <v/>
      </c>
      <c r="R70" s="2" t="str">
        <f>IF(OR(K70,0),$D70,"")</f>
        <v/>
      </c>
      <c r="S70" s="2">
        <f t="shared" si="6"/>
        <v>1.6780022531747818E-2</v>
      </c>
    </row>
    <row r="71" spans="1:28" x14ac:dyDescent="0.25">
      <c r="A71" t="s">
        <v>189</v>
      </c>
      <c r="B71" t="s">
        <v>429</v>
      </c>
      <c r="C71" s="1">
        <v>1248549</v>
      </c>
      <c r="D71" s="2">
        <f t="shared" si="1"/>
        <v>1.1628018692135811E-3</v>
      </c>
      <c r="E71" s="9">
        <v>1</v>
      </c>
      <c r="L71" s="9" t="b">
        <f>OR(E71:K71,0)</f>
        <v>1</v>
      </c>
      <c r="M71" s="7" t="str">
        <f>IF(OR(I71,J71,0),D71,"")</f>
        <v/>
      </c>
      <c r="N71" s="2">
        <f>IF(OR(E71,0),$D71,"")</f>
        <v>1.1628018692135811E-3</v>
      </c>
      <c r="O71" s="2" t="str">
        <f>IF(OR(F71,0),$D71,"")</f>
        <v/>
      </c>
      <c r="P71" s="2" t="str">
        <f>IF(OR(G71,0),$D71,"")</f>
        <v/>
      </c>
      <c r="Q71" s="2" t="str">
        <f>IF(OR(H71,0),$D71,"")</f>
        <v/>
      </c>
      <c r="R71" s="2" t="str">
        <f>IF(OR(K71,0),$D71,"")</f>
        <v/>
      </c>
      <c r="S71" s="2">
        <f t="shared" si="6"/>
        <v>1.1628018692135811E-3</v>
      </c>
    </row>
    <row r="72" spans="1:28" x14ac:dyDescent="0.25">
      <c r="A72" t="s">
        <v>182</v>
      </c>
      <c r="B72" t="s">
        <v>430</v>
      </c>
      <c r="C72" s="1">
        <v>3624116</v>
      </c>
      <c r="D72" s="2">
        <f t="shared" si="1"/>
        <v>3.3752210438251495E-3</v>
      </c>
      <c r="E72" s="9">
        <v>1</v>
      </c>
      <c r="L72" s="9" t="b">
        <f>OR(E72:K72,0)</f>
        <v>1</v>
      </c>
      <c r="M72" s="7" t="str">
        <f>IF(OR(I72,J72,0),D72,"")</f>
        <v/>
      </c>
      <c r="N72" s="2">
        <f>IF(OR(E72,0),$D72,"")</f>
        <v>3.3752210438251495E-3</v>
      </c>
      <c r="O72" s="2" t="str">
        <f>IF(OR(F72,0),$D72,"")</f>
        <v/>
      </c>
      <c r="P72" s="2" t="str">
        <f>IF(OR(G72,0),$D72,"")</f>
        <v/>
      </c>
      <c r="Q72" s="2" t="str">
        <f>IF(OR(H72,0),$D72,"")</f>
        <v/>
      </c>
      <c r="R72" s="2" t="str">
        <f>IF(OR(K72,0),$D72,"")</f>
        <v/>
      </c>
      <c r="S72" s="2">
        <f t="shared" si="6"/>
        <v>3.3752210438251495E-3</v>
      </c>
    </row>
    <row r="73" spans="1:28" x14ac:dyDescent="0.25">
      <c r="A73" t="s">
        <v>178</v>
      </c>
      <c r="B73" t="s">
        <v>431</v>
      </c>
      <c r="C73" s="1">
        <v>9899831</v>
      </c>
      <c r="D73" s="2">
        <f t="shared" si="1"/>
        <v>9.2199360951781273E-3</v>
      </c>
      <c r="E73" s="9">
        <v>1</v>
      </c>
      <c r="L73" s="9" t="b">
        <f>OR(E73:K73,0)</f>
        <v>1</v>
      </c>
      <c r="M73" s="7" t="str">
        <f>IF(OR(I73,J73,0),D73,"")</f>
        <v/>
      </c>
      <c r="N73" s="2">
        <f>IF(OR(E73,0),$D73,"")</f>
        <v>9.2199360951781273E-3</v>
      </c>
      <c r="O73" s="2" t="str">
        <f>IF(OR(F73,0),$D73,"")</f>
        <v/>
      </c>
      <c r="P73" s="2" t="str">
        <f>IF(OR(G73,0),$D73,"")</f>
        <v/>
      </c>
      <c r="Q73" s="2" t="str">
        <f>IF(OR(H73,0),$D73,"")</f>
        <v/>
      </c>
      <c r="R73" s="2" t="str">
        <f>IF(OR(K73,0),$D73,"")</f>
        <v/>
      </c>
      <c r="S73" s="2">
        <f t="shared" si="6"/>
        <v>9.2199360951781273E-3</v>
      </c>
    </row>
    <row r="74" spans="1:28" x14ac:dyDescent="0.25">
      <c r="A74" t="s">
        <v>195</v>
      </c>
      <c r="B74" t="s">
        <v>415</v>
      </c>
      <c r="C74" s="1">
        <v>4086171285</v>
      </c>
      <c r="D74" s="2">
        <f t="shared" si="1"/>
        <v>3.8055435614660382</v>
      </c>
      <c r="L74" s="9" t="b">
        <f>OR(E74:K74,0)</f>
        <v>0</v>
      </c>
      <c r="M74" s="7" t="str">
        <f>IF(OR(I74,J74,0),D74,"")</f>
        <v/>
      </c>
      <c r="N74" s="2" t="str">
        <f>IF(OR(E74,0),$D74,"")</f>
        <v/>
      </c>
      <c r="O74" s="2" t="str">
        <f>IF(OR(F74,0),$D74,"")</f>
        <v/>
      </c>
      <c r="P74" s="2" t="str">
        <f>IF(OR(G74,0),$D74,"")</f>
        <v/>
      </c>
      <c r="Q74" s="2" t="str">
        <f>IF(OR(H74,0),$D74,"")</f>
        <v/>
      </c>
      <c r="R74" s="2" t="str">
        <f>IF(OR(K74,0),$D74,"")</f>
        <v/>
      </c>
      <c r="S74" s="2" t="str">
        <f t="shared" si="6"/>
        <v/>
      </c>
    </row>
    <row r="75" spans="1:28" x14ac:dyDescent="0.25">
      <c r="A75" t="s">
        <v>194</v>
      </c>
      <c r="B75" t="s">
        <v>415</v>
      </c>
      <c r="C75" s="1">
        <v>4086171285</v>
      </c>
      <c r="D75" s="2">
        <f t="shared" si="1"/>
        <v>3.8055435614660382</v>
      </c>
      <c r="E75" s="9">
        <v>1</v>
      </c>
      <c r="L75" s="9" t="b">
        <f>OR(E75:K75,0)</f>
        <v>1</v>
      </c>
      <c r="M75" s="7" t="str">
        <f>IF(OR(I75,J75,0),D75,"")</f>
        <v/>
      </c>
      <c r="N75" s="2">
        <f>IF(OR(E75,0),$D75,"")</f>
        <v>3.8055435614660382</v>
      </c>
      <c r="O75" s="2" t="str">
        <f>IF(OR(F75,0),$D75,"")</f>
        <v/>
      </c>
      <c r="P75" s="2" t="str">
        <f>IF(OR(G75,0),$D75,"")</f>
        <v/>
      </c>
      <c r="Q75" s="2" t="str">
        <f>IF(OR(H75,0),$D75,"")</f>
        <v/>
      </c>
      <c r="R75" s="2" t="str">
        <f>IF(OR(K75,0),$D75,"")</f>
        <v/>
      </c>
      <c r="S75" s="2">
        <f t="shared" si="6"/>
        <v>3.8055435614660382</v>
      </c>
    </row>
    <row r="76" spans="1:28" x14ac:dyDescent="0.25">
      <c r="A76" t="s">
        <v>197</v>
      </c>
      <c r="B76" t="s">
        <v>432</v>
      </c>
      <c r="C76" s="1">
        <v>6737776018</v>
      </c>
      <c r="D76" s="2">
        <f t="shared" ref="D76:D142" si="7">C76/(1024*1024*1024)</f>
        <v>6.2750429082661867</v>
      </c>
      <c r="L76" s="9" t="b">
        <f>OR(E76:K76,0)</f>
        <v>0</v>
      </c>
      <c r="M76" s="7" t="str">
        <f>IF(OR(I76,J76,0),D76,"")</f>
        <v/>
      </c>
      <c r="N76" s="2" t="str">
        <f>IF(OR(E76,0),$D76,"")</f>
        <v/>
      </c>
      <c r="O76" s="2" t="str">
        <f>IF(OR(F76,0),$D76,"")</f>
        <v/>
      </c>
      <c r="P76" s="2" t="str">
        <f>IF(OR(G76,0),$D76,"")</f>
        <v/>
      </c>
      <c r="Q76" s="2" t="str">
        <f>IF(OR(H76,0),$D76,"")</f>
        <v/>
      </c>
      <c r="R76" s="2" t="str">
        <f>IF(OR(K76,0),$D76,"")</f>
        <v/>
      </c>
      <c r="S76" s="2" t="str">
        <f t="shared" si="6"/>
        <v/>
      </c>
      <c r="T76" s="4">
        <f>SUM(M77:M77)</f>
        <v>6.2750429082661867</v>
      </c>
      <c r="U76" s="4">
        <f>SUM(N77:N77)</f>
        <v>0</v>
      </c>
      <c r="V76" s="4">
        <f>SUM(O77:O77)</f>
        <v>0</v>
      </c>
      <c r="W76" s="4">
        <f>SUM(P77:P77)</f>
        <v>0</v>
      </c>
      <c r="X76" s="4">
        <f>SUM(Q77:Q77)</f>
        <v>0</v>
      </c>
      <c r="Y76" s="4">
        <f>SUM(R77:R77)</f>
        <v>0</v>
      </c>
      <c r="Z76" s="4"/>
      <c r="AA76" s="4">
        <f>SUM(T76:Y76)</f>
        <v>6.2750429082661867</v>
      </c>
      <c r="AB76" s="3" t="s">
        <v>366</v>
      </c>
    </row>
    <row r="77" spans="1:28" x14ac:dyDescent="0.25">
      <c r="A77" t="s">
        <v>196</v>
      </c>
      <c r="B77" t="s">
        <v>432</v>
      </c>
      <c r="C77" s="1">
        <v>6737776018</v>
      </c>
      <c r="D77" s="2">
        <f t="shared" si="7"/>
        <v>6.2750429082661867</v>
      </c>
      <c r="I77" s="9">
        <v>1</v>
      </c>
      <c r="L77" s="9" t="b">
        <f>OR(E77:K77,0)</f>
        <v>1</v>
      </c>
      <c r="M77" s="7">
        <f>IF(OR(I77,J77,0),D77,"")</f>
        <v>6.2750429082661867</v>
      </c>
      <c r="N77" s="2" t="str">
        <f>IF(OR(E77,0),$D77,"")</f>
        <v/>
      </c>
      <c r="O77" s="2" t="str">
        <f>IF(OR(F77,0),$D77,"")</f>
        <v/>
      </c>
      <c r="P77" s="2" t="str">
        <f>IF(OR(G77,0),$D77,"")</f>
        <v/>
      </c>
      <c r="Q77" s="2" t="str">
        <f>IF(OR(H77,0),$D77,"")</f>
        <v/>
      </c>
      <c r="R77" s="2" t="str">
        <f>IF(OR(K77,0),$D77,"")</f>
        <v/>
      </c>
      <c r="S77" s="2">
        <f t="shared" si="6"/>
        <v>6.2750429082661867</v>
      </c>
    </row>
    <row r="78" spans="1:28" x14ac:dyDescent="0.25">
      <c r="A78" t="s">
        <v>228</v>
      </c>
      <c r="B78" t="s">
        <v>390</v>
      </c>
      <c r="C78" s="1">
        <v>28166451</v>
      </c>
      <c r="D78" s="2">
        <f t="shared" si="7"/>
        <v>2.6232051663100719E-2</v>
      </c>
      <c r="L78" s="9" t="b">
        <f>OR(E78:K78,0)</f>
        <v>0</v>
      </c>
      <c r="M78" s="7" t="str">
        <f>IF(OR(I78,J78,0),D78,"")</f>
        <v/>
      </c>
      <c r="N78" s="2" t="str">
        <f>IF(OR(E78,0),$D78,"")</f>
        <v/>
      </c>
      <c r="O78" s="2" t="str">
        <f>IF(OR(F78,0),$D78,"")</f>
        <v/>
      </c>
      <c r="P78" s="2" t="str">
        <f>IF(OR(G78,0),$D78,"")</f>
        <v/>
      </c>
      <c r="Q78" s="2" t="str">
        <f>IF(OR(H78,0),$D78,"")</f>
        <v/>
      </c>
      <c r="R78" s="2" t="str">
        <f>IF(OR(K78,0),$D78,"")</f>
        <v/>
      </c>
      <c r="S78" s="2" t="str">
        <f t="shared" si="6"/>
        <v/>
      </c>
    </row>
    <row r="79" spans="1:28" x14ac:dyDescent="0.25">
      <c r="A79" t="s">
        <v>227</v>
      </c>
      <c r="B79" t="s">
        <v>390</v>
      </c>
      <c r="C79" s="1">
        <v>28166451</v>
      </c>
      <c r="D79" s="2">
        <f t="shared" si="7"/>
        <v>2.6232051663100719E-2</v>
      </c>
      <c r="K79" s="9">
        <v>1</v>
      </c>
      <c r="L79" s="9" t="b">
        <f>OR(E79:K79,0)</f>
        <v>1</v>
      </c>
      <c r="M79" s="7" t="str">
        <f>IF(OR(I79,J79,0),D79,"")</f>
        <v/>
      </c>
      <c r="N79" s="2" t="str">
        <f>IF(OR(E79,0),$D79,"")</f>
        <v/>
      </c>
      <c r="O79" s="2" t="str">
        <f>IF(OR(F79,0),$D79,"")</f>
        <v/>
      </c>
      <c r="P79" s="2" t="str">
        <f>IF(OR(G79,0),$D79,"")</f>
        <v/>
      </c>
      <c r="Q79" s="2" t="str">
        <f>IF(OR(H79,0),$D79,"")</f>
        <v/>
      </c>
      <c r="R79" s="2">
        <f>IF(OR(K79,0),$D79,"")</f>
        <v>2.6232051663100719E-2</v>
      </c>
      <c r="S79" s="2">
        <f t="shared" si="6"/>
        <v>2.6232051663100719E-2</v>
      </c>
    </row>
    <row r="80" spans="1:28" x14ac:dyDescent="0.25">
      <c r="A80" t="s">
        <v>218</v>
      </c>
      <c r="B80" t="s">
        <v>433</v>
      </c>
      <c r="C80" s="1">
        <v>133594454806</v>
      </c>
      <c r="D80" s="2">
        <f t="shared" si="7"/>
        <v>124.41953160427511</v>
      </c>
      <c r="L80" s="9" t="b">
        <f>OR(E80:K80,0)</f>
        <v>0</v>
      </c>
      <c r="M80" s="7" t="str">
        <f>IF(OR(I80,J80,0),D80,"")</f>
        <v/>
      </c>
      <c r="N80" s="2" t="str">
        <f>IF(OR(E80,0),$D80,"")</f>
        <v/>
      </c>
      <c r="O80" s="2" t="str">
        <f>IF(OR(F80,0),$D80,"")</f>
        <v/>
      </c>
      <c r="P80" s="2" t="str">
        <f>IF(OR(G80,0),$D80,"")</f>
        <v/>
      </c>
      <c r="Q80" s="2" t="str">
        <f>IF(OR(H80,0),$D80,"")</f>
        <v/>
      </c>
      <c r="R80" s="2" t="str">
        <f>IF(OR(K80,0),$D80,"")</f>
        <v/>
      </c>
      <c r="S80" s="2" t="str">
        <f t="shared" si="6"/>
        <v/>
      </c>
      <c r="T80" s="4">
        <f>SUM(M81:M102)</f>
        <v>116.7974826162681</v>
      </c>
      <c r="U80" s="4">
        <f>SUM(N81:N102)</f>
        <v>7.2060297094285488</v>
      </c>
      <c r="V80" s="4">
        <f>SUM(O81:O102)</f>
        <v>0</v>
      </c>
      <c r="W80" s="4">
        <f>SUM(P81:P102)</f>
        <v>0</v>
      </c>
      <c r="X80" s="4">
        <f>SUM(Q81:Q102)</f>
        <v>0.41602300759404898</v>
      </c>
      <c r="Y80" s="4">
        <f>SUM(R81:R102)</f>
        <v>0</v>
      </c>
      <c r="Z80" s="4"/>
      <c r="AA80" s="4">
        <f>SUM(T80:Y80)</f>
        <v>124.4195353332907</v>
      </c>
      <c r="AB80" s="3" t="s">
        <v>307</v>
      </c>
    </row>
    <row r="81" spans="1:19" x14ac:dyDescent="0.25">
      <c r="A81" t="s">
        <v>216</v>
      </c>
      <c r="B81" t="s">
        <v>378</v>
      </c>
      <c r="C81" s="1">
        <v>6129288463</v>
      </c>
      <c r="D81" s="2">
        <f t="shared" si="7"/>
        <v>5.7083447119221091</v>
      </c>
      <c r="I81" s="9">
        <v>1</v>
      </c>
      <c r="L81" s="9" t="b">
        <f>OR(E81:K81,0)</f>
        <v>1</v>
      </c>
      <c r="M81" s="7">
        <f>IF(OR(I81,J81,0),D81,"")</f>
        <v>5.7083447119221091</v>
      </c>
      <c r="N81" s="2" t="str">
        <f>IF(OR(E81,0),$D81,"")</f>
        <v/>
      </c>
      <c r="O81" s="2" t="str">
        <f>IF(OR(F81,0),$D81,"")</f>
        <v/>
      </c>
      <c r="P81" s="2" t="str">
        <f>IF(OR(G81,0),$D81,"")</f>
        <v/>
      </c>
      <c r="Q81" s="2" t="str">
        <f>IF(OR(H81,0),$D81,"")</f>
        <v/>
      </c>
      <c r="R81" s="2" t="str">
        <f>IF(OR(K81,0),$D81,"")</f>
        <v/>
      </c>
      <c r="S81" s="2">
        <f t="shared" si="6"/>
        <v>5.7083447119221091</v>
      </c>
    </row>
    <row r="82" spans="1:19" x14ac:dyDescent="0.25">
      <c r="A82" t="s">
        <v>208</v>
      </c>
      <c r="B82" t="s">
        <v>434</v>
      </c>
      <c r="C82" s="1">
        <v>5308082100</v>
      </c>
      <c r="D82" s="2">
        <f t="shared" si="7"/>
        <v>4.9435366876423359</v>
      </c>
      <c r="I82" s="9">
        <v>1</v>
      </c>
      <c r="L82" s="9" t="b">
        <f>OR(E82:K82,0)</f>
        <v>1</v>
      </c>
      <c r="M82" s="7">
        <f>IF(OR(I82,J82,0),D82,"")</f>
        <v>4.9435366876423359</v>
      </c>
      <c r="N82" s="2" t="str">
        <f>IF(OR(E82,0),$D82,"")</f>
        <v/>
      </c>
      <c r="O82" s="2" t="str">
        <f>IF(OR(F82,0),$D82,"")</f>
        <v/>
      </c>
      <c r="P82" s="2" t="str">
        <f>IF(OR(G82,0),$D82,"")</f>
        <v/>
      </c>
      <c r="Q82" s="2" t="str">
        <f>IF(OR(H82,0),$D82,"")</f>
        <v/>
      </c>
      <c r="R82" s="2" t="str">
        <f>IF(OR(K82,0),$D82,"")</f>
        <v/>
      </c>
      <c r="S82" s="2">
        <f t="shared" si="6"/>
        <v>4.9435366876423359</v>
      </c>
    </row>
    <row r="83" spans="1:19" x14ac:dyDescent="0.25">
      <c r="A83" t="s">
        <v>213</v>
      </c>
      <c r="B83" t="s">
        <v>435</v>
      </c>
      <c r="C83" s="1">
        <v>2333286049</v>
      </c>
      <c r="D83" s="2">
        <f t="shared" si="7"/>
        <v>2.1730419704690576</v>
      </c>
      <c r="I83" s="9">
        <v>1</v>
      </c>
      <c r="L83" s="9" t="b">
        <f>OR(E83:K83,0)</f>
        <v>1</v>
      </c>
      <c r="M83" s="7">
        <f>IF(OR(I83,J83,0),D83,"")</f>
        <v>2.1730419704690576</v>
      </c>
      <c r="N83" s="2" t="str">
        <f>IF(OR(E83,0),$D83,"")</f>
        <v/>
      </c>
      <c r="O83" s="2" t="str">
        <f>IF(OR(F83,0),$D83,"")</f>
        <v/>
      </c>
      <c r="P83" s="2" t="str">
        <f>IF(OR(G83,0),$D83,"")</f>
        <v/>
      </c>
      <c r="Q83" s="2" t="str">
        <f>IF(OR(H83,0),$D83,"")</f>
        <v/>
      </c>
      <c r="R83" s="2" t="str">
        <f>IF(OR(K83,0),$D83,"")</f>
        <v/>
      </c>
      <c r="S83" s="2">
        <f t="shared" si="6"/>
        <v>2.1730419704690576</v>
      </c>
    </row>
    <row r="84" spans="1:19" x14ac:dyDescent="0.25">
      <c r="A84" t="s">
        <v>217</v>
      </c>
      <c r="B84" t="s">
        <v>374</v>
      </c>
      <c r="C84" s="1">
        <v>3539000089</v>
      </c>
      <c r="D84" s="2">
        <f t="shared" si="7"/>
        <v>3.2959506744518876</v>
      </c>
      <c r="I84" s="9">
        <v>1</v>
      </c>
      <c r="L84" s="9" t="b">
        <f>OR(E84:K84,0)</f>
        <v>1</v>
      </c>
      <c r="M84" s="7">
        <f>IF(OR(I84,J84,0),D84,"")</f>
        <v>3.2959506744518876</v>
      </c>
      <c r="N84" s="2" t="str">
        <f>IF(OR(E84,0),$D84,"")</f>
        <v/>
      </c>
      <c r="O84" s="2" t="str">
        <f>IF(OR(F84,0),$D84,"")</f>
        <v/>
      </c>
      <c r="P84" s="2" t="str">
        <f>IF(OR(G84,0),$D84,"")</f>
        <v/>
      </c>
      <c r="Q84" s="2" t="str">
        <f>IF(OR(H84,0),$D84,"")</f>
        <v/>
      </c>
      <c r="R84" s="2" t="str">
        <f>IF(OR(K84,0),$D84,"")</f>
        <v/>
      </c>
      <c r="S84" s="2">
        <f t="shared" si="6"/>
        <v>3.2959506744518876</v>
      </c>
    </row>
    <row r="85" spans="1:19" x14ac:dyDescent="0.25">
      <c r="A85" t="s">
        <v>205</v>
      </c>
      <c r="B85" t="s">
        <v>436</v>
      </c>
      <c r="C85" s="1">
        <v>4306957755</v>
      </c>
      <c r="D85" s="2">
        <f t="shared" si="7"/>
        <v>4.0111669851467013</v>
      </c>
      <c r="I85" s="9">
        <v>1</v>
      </c>
      <c r="L85" s="9" t="b">
        <f>OR(E85:K85,0)</f>
        <v>1</v>
      </c>
      <c r="M85" s="7">
        <f>IF(OR(I85,J85,0),D85,"")</f>
        <v>4.0111669851467013</v>
      </c>
      <c r="N85" s="2" t="str">
        <f>IF(OR(E85,0),$D85,"")</f>
        <v/>
      </c>
      <c r="O85" s="2" t="str">
        <f>IF(OR(F85,0),$D85,"")</f>
        <v/>
      </c>
      <c r="P85" s="2" t="str">
        <f>IF(OR(G85,0),$D85,"")</f>
        <v/>
      </c>
      <c r="Q85" s="2" t="str">
        <f>IF(OR(H85,0),$D85,"")</f>
        <v/>
      </c>
      <c r="R85" s="2" t="str">
        <f>IF(OR(K85,0),$D85,"")</f>
        <v/>
      </c>
      <c r="S85" s="2">
        <f t="shared" si="6"/>
        <v>4.0111669851467013</v>
      </c>
    </row>
    <row r="86" spans="1:19" x14ac:dyDescent="0.25">
      <c r="A86" t="s">
        <v>215</v>
      </c>
      <c r="B86" t="s">
        <v>437</v>
      </c>
      <c r="C86" s="1">
        <v>6818386246</v>
      </c>
      <c r="D86" s="2">
        <f t="shared" si="7"/>
        <v>6.3501170333474874</v>
      </c>
      <c r="I86" s="9">
        <v>1</v>
      </c>
      <c r="L86" s="9" t="b">
        <f>OR(E86:K86,0)</f>
        <v>1</v>
      </c>
      <c r="M86" s="7">
        <f>IF(OR(I86,J86,0),D86,"")</f>
        <v>6.3501170333474874</v>
      </c>
      <c r="N86" s="2" t="str">
        <f>IF(OR(E86,0),$D86,"")</f>
        <v/>
      </c>
      <c r="O86" s="2" t="str">
        <f>IF(OR(F86,0),$D86,"")</f>
        <v/>
      </c>
      <c r="P86" s="2" t="str">
        <f>IF(OR(G86,0),$D86,"")</f>
        <v/>
      </c>
      <c r="Q86" s="2" t="str">
        <f>IF(OR(H86,0),$D86,"")</f>
        <v/>
      </c>
      <c r="R86" s="2" t="str">
        <f>IF(OR(K86,0),$D86,"")</f>
        <v/>
      </c>
      <c r="S86" s="2">
        <f t="shared" si="6"/>
        <v>6.3501170333474874</v>
      </c>
    </row>
    <row r="87" spans="1:19" x14ac:dyDescent="0.25">
      <c r="A87" t="s">
        <v>200</v>
      </c>
      <c r="B87" t="s">
        <v>438</v>
      </c>
      <c r="C87" s="1">
        <v>3674404324</v>
      </c>
      <c r="D87" s="2">
        <f t="shared" si="7"/>
        <v>3.4220556952059269</v>
      </c>
      <c r="E87" s="9">
        <v>1</v>
      </c>
      <c r="L87" s="9" t="b">
        <f>OR(E87:K87,0)</f>
        <v>1</v>
      </c>
      <c r="M87" s="7" t="str">
        <f>IF(OR(I87,J87,0),D87,"")</f>
        <v/>
      </c>
      <c r="N87" s="2">
        <f>IF(OR(E87,0),$D87,"")</f>
        <v>3.4220556952059269</v>
      </c>
      <c r="O87" s="2" t="str">
        <f>IF(OR(F87,0),$D87,"")</f>
        <v/>
      </c>
      <c r="P87" s="2" t="str">
        <f>IF(OR(G87,0),$D87,"")</f>
        <v/>
      </c>
      <c r="Q87" s="2" t="str">
        <f>IF(OR(H87,0),$D87,"")</f>
        <v/>
      </c>
      <c r="R87" s="2" t="str">
        <f>IF(OR(K87,0),$D87,"")</f>
        <v/>
      </c>
      <c r="S87" s="2">
        <f t="shared" si="6"/>
        <v>3.4220556952059269</v>
      </c>
    </row>
    <row r="88" spans="1:19" x14ac:dyDescent="0.25">
      <c r="A88" t="s">
        <v>203</v>
      </c>
      <c r="B88" t="s">
        <v>439</v>
      </c>
      <c r="C88" s="1">
        <v>11592832842</v>
      </c>
      <c r="D88" s="2">
        <f t="shared" si="7"/>
        <v>10.796666929498315</v>
      </c>
      <c r="I88" s="9">
        <v>1</v>
      </c>
      <c r="L88" s="9" t="b">
        <f>OR(E88:K88,0)</f>
        <v>1</v>
      </c>
      <c r="M88" s="7">
        <f>IF(OR(I88,J88,0),D88,"")</f>
        <v>10.796666929498315</v>
      </c>
      <c r="N88" s="2" t="str">
        <f>IF(OR(E88,0),$D88,"")</f>
        <v/>
      </c>
      <c r="O88" s="2" t="str">
        <f>IF(OR(F88,0),$D88,"")</f>
        <v/>
      </c>
      <c r="P88" s="2" t="str">
        <f>IF(OR(G88,0),$D88,"")</f>
        <v/>
      </c>
      <c r="Q88" s="2" t="str">
        <f>IF(OR(H88,0),$D88,"")</f>
        <v/>
      </c>
      <c r="R88" s="2" t="str">
        <f>IF(OR(K88,0),$D88,"")</f>
        <v/>
      </c>
      <c r="S88" s="2">
        <f t="shared" si="6"/>
        <v>10.796666929498315</v>
      </c>
    </row>
    <row r="89" spans="1:19" x14ac:dyDescent="0.25">
      <c r="A89" t="s">
        <v>199</v>
      </c>
      <c r="B89" t="s">
        <v>440</v>
      </c>
      <c r="C89" s="1">
        <v>1718970691</v>
      </c>
      <c r="D89" s="2">
        <f t="shared" si="7"/>
        <v>1.6009162096306682</v>
      </c>
      <c r="E89" s="9">
        <v>1</v>
      </c>
      <c r="L89" s="9" t="b">
        <f>OR(E89:K89,0)</f>
        <v>1</v>
      </c>
      <c r="M89" s="7" t="str">
        <f>IF(OR(I89,J89,0),D89,"")</f>
        <v/>
      </c>
      <c r="N89" s="2">
        <f>IF(OR(E89,0),$D89,"")</f>
        <v>1.6009162096306682</v>
      </c>
      <c r="O89" s="2" t="str">
        <f>IF(OR(F89,0),$D89,"")</f>
        <v/>
      </c>
      <c r="P89" s="2" t="str">
        <f>IF(OR(G89,0),$D89,"")</f>
        <v/>
      </c>
      <c r="Q89" s="2" t="str">
        <f>IF(OR(H89,0),$D89,"")</f>
        <v/>
      </c>
      <c r="R89" s="2" t="str">
        <f>IF(OR(K89,0),$D89,"")</f>
        <v/>
      </c>
      <c r="S89" s="2">
        <f t="shared" si="6"/>
        <v>1.6009162096306682</v>
      </c>
    </row>
    <row r="90" spans="1:19" x14ac:dyDescent="0.25">
      <c r="A90" t="s">
        <v>207</v>
      </c>
      <c r="B90" t="s">
        <v>437</v>
      </c>
      <c r="C90" s="1">
        <v>6824485506</v>
      </c>
      <c r="D90" s="2">
        <f t="shared" si="7"/>
        <v>6.3557974118739367</v>
      </c>
      <c r="I90" s="9">
        <v>1</v>
      </c>
      <c r="L90" s="9" t="b">
        <f>OR(E90:K90,0)</f>
        <v>1</v>
      </c>
      <c r="M90" s="7">
        <f>IF(OR(I90,J90,0),D90,"")</f>
        <v>6.3557974118739367</v>
      </c>
      <c r="N90" s="2" t="str">
        <f>IF(OR(E90,0),$D90,"")</f>
        <v/>
      </c>
      <c r="O90" s="2" t="str">
        <f>IF(OR(F90,0),$D90,"")</f>
        <v/>
      </c>
      <c r="P90" s="2" t="str">
        <f>IF(OR(G90,0),$D90,"")</f>
        <v/>
      </c>
      <c r="Q90" s="2" t="str">
        <f>IF(OR(H90,0),$D90,"")</f>
        <v/>
      </c>
      <c r="R90" s="2" t="str">
        <f>IF(OR(K90,0),$D90,"")</f>
        <v/>
      </c>
      <c r="S90" s="2">
        <f t="shared" si="6"/>
        <v>6.3557974118739367</v>
      </c>
    </row>
    <row r="91" spans="1:19" x14ac:dyDescent="0.25">
      <c r="A91" t="s">
        <v>214</v>
      </c>
      <c r="B91" t="s">
        <v>441</v>
      </c>
      <c r="C91" s="1">
        <v>26900404293</v>
      </c>
      <c r="D91" s="2">
        <f t="shared" si="7"/>
        <v>25.052953784354031</v>
      </c>
      <c r="I91" s="9">
        <v>1</v>
      </c>
      <c r="L91" s="9" t="b">
        <f>OR(E91:K91,0)</f>
        <v>1</v>
      </c>
      <c r="M91" s="7">
        <f>IF(OR(I91,J91,0),D91,"")</f>
        <v>25.052953784354031</v>
      </c>
      <c r="N91" s="2" t="str">
        <f>IF(OR(E91,0),$D91,"")</f>
        <v/>
      </c>
      <c r="O91" s="2" t="str">
        <f>IF(OR(F91,0),$D91,"")</f>
        <v/>
      </c>
      <c r="P91" s="2" t="str">
        <f>IF(OR(G91,0),$D91,"")</f>
        <v/>
      </c>
      <c r="Q91" s="2" t="str">
        <f>IF(OR(H91,0),$D91,"")</f>
        <v/>
      </c>
      <c r="R91" s="2" t="str">
        <f>IF(OR(K91,0),$D91,"")</f>
        <v/>
      </c>
      <c r="S91" s="2">
        <f t="shared" si="6"/>
        <v>25.052953784354031</v>
      </c>
    </row>
    <row r="92" spans="1:19" x14ac:dyDescent="0.25">
      <c r="A92" t="s">
        <v>206</v>
      </c>
      <c r="B92" t="s">
        <v>435</v>
      </c>
      <c r="C92" s="1">
        <v>2344040469</v>
      </c>
      <c r="D92" s="2">
        <f t="shared" si="7"/>
        <v>2.1830578045919538</v>
      </c>
      <c r="E92" s="9">
        <v>1</v>
      </c>
      <c r="L92" s="9" t="b">
        <f>OR(E92:K92,0)</f>
        <v>1</v>
      </c>
      <c r="M92" s="7" t="str">
        <f>IF(OR(I92,J92,0),D92,"")</f>
        <v/>
      </c>
      <c r="N92" s="2">
        <f>IF(OR(E92,0),$D92,"")</f>
        <v>2.1830578045919538</v>
      </c>
      <c r="O92" s="2" t="str">
        <f>IF(OR(F92,0),$D92,"")</f>
        <v/>
      </c>
      <c r="P92" s="2" t="str">
        <f>IF(OR(G92,0),$D92,"")</f>
        <v/>
      </c>
      <c r="Q92" s="2" t="str">
        <f>IF(OR(H92,0),$D92,"")</f>
        <v/>
      </c>
      <c r="R92" s="2" t="str">
        <f>IF(OR(K92,0),$D92,"")</f>
        <v/>
      </c>
      <c r="S92" s="2">
        <f t="shared" si="6"/>
        <v>2.1830578045919538</v>
      </c>
    </row>
    <row r="93" spans="1:19" x14ac:dyDescent="0.25">
      <c r="A93" t="s">
        <v>210</v>
      </c>
      <c r="B93" t="s">
        <v>442</v>
      </c>
      <c r="C93" s="1">
        <v>1183040048</v>
      </c>
      <c r="D93" s="2">
        <f t="shared" si="7"/>
        <v>1.1017919033765793</v>
      </c>
      <c r="I93" s="9">
        <v>1</v>
      </c>
      <c r="L93" s="9" t="b">
        <f>OR(E93:K93,0)</f>
        <v>1</v>
      </c>
      <c r="M93" s="7">
        <f>IF(OR(I93,J93,0),D93,"")</f>
        <v>1.1017919033765793</v>
      </c>
      <c r="N93" s="2" t="str">
        <f>IF(OR(E93,0),$D93,"")</f>
        <v/>
      </c>
      <c r="O93" s="2" t="str">
        <f>IF(OR(F93,0),$D93,"")</f>
        <v/>
      </c>
      <c r="P93" s="2" t="str">
        <f>IF(OR(G93,0),$D93,"")</f>
        <v/>
      </c>
      <c r="Q93" s="2" t="str">
        <f>IF(OR(H93,0),$D93,"")</f>
        <v/>
      </c>
      <c r="R93" s="2" t="str">
        <f>IF(OR(K93,0),$D93,"")</f>
        <v/>
      </c>
      <c r="S93" s="2">
        <f t="shared" si="6"/>
        <v>1.1017919033765793</v>
      </c>
    </row>
    <row r="94" spans="1:19" x14ac:dyDescent="0.25">
      <c r="A94" t="s">
        <v>212</v>
      </c>
      <c r="B94" t="s">
        <v>443</v>
      </c>
      <c r="C94" s="1">
        <v>7983855149</v>
      </c>
      <c r="D94" s="2">
        <f t="shared" si="7"/>
        <v>7.4355445327237248</v>
      </c>
      <c r="I94" s="9">
        <v>1</v>
      </c>
      <c r="L94" s="9" t="b">
        <f>OR(E94:K94,0)</f>
        <v>1</v>
      </c>
      <c r="M94" s="7">
        <f>IF(OR(I94,J94,0),D94,"")</f>
        <v>7.4355445327237248</v>
      </c>
      <c r="N94" s="2" t="str">
        <f>IF(OR(E94,0),$D94,"")</f>
        <v/>
      </c>
      <c r="O94" s="2" t="str">
        <f>IF(OR(F94,0),$D94,"")</f>
        <v/>
      </c>
      <c r="P94" s="2" t="str">
        <f>IF(OR(G94,0),$D94,"")</f>
        <v/>
      </c>
      <c r="Q94" s="2" t="str">
        <f>IF(OR(H94,0),$D94,"")</f>
        <v/>
      </c>
      <c r="R94" s="2" t="str">
        <f>IF(OR(K94,0),$D94,"")</f>
        <v/>
      </c>
      <c r="S94" s="2">
        <f t="shared" si="6"/>
        <v>7.4355445327237248</v>
      </c>
    </row>
    <row r="95" spans="1:19" x14ac:dyDescent="0.25">
      <c r="A95" t="s">
        <v>202</v>
      </c>
      <c r="B95" t="s">
        <v>444</v>
      </c>
      <c r="C95" s="1">
        <v>446701303</v>
      </c>
      <c r="D95" s="2">
        <f t="shared" si="7"/>
        <v>0.41602300759404898</v>
      </c>
      <c r="H95" s="9">
        <v>1</v>
      </c>
      <c r="L95" s="9" t="b">
        <f>OR(E95:K95,0)</f>
        <v>1</v>
      </c>
      <c r="M95" s="7" t="str">
        <f>IF(OR(I95,J95,0),D95,"")</f>
        <v/>
      </c>
      <c r="N95" s="2" t="str">
        <f>IF(OR(E95,0),$D95,"")</f>
        <v/>
      </c>
      <c r="O95" s="2" t="str">
        <f>IF(OR(F95,0),$D95,"")</f>
        <v/>
      </c>
      <c r="P95" s="2" t="str">
        <f>IF(OR(G95,0),$D95,"")</f>
        <v/>
      </c>
      <c r="Q95" s="2">
        <f>IF(OR(H95,0),$D95,"")</f>
        <v>0.41602300759404898</v>
      </c>
      <c r="R95" s="2" t="str">
        <f>IF(OR(K95,0),$D95,"")</f>
        <v/>
      </c>
      <c r="S95" s="2">
        <f t="shared" si="6"/>
        <v>0.41602300759404898</v>
      </c>
    </row>
    <row r="96" spans="1:19" x14ac:dyDescent="0.25">
      <c r="A96" t="s">
        <v>201</v>
      </c>
      <c r="B96" t="s">
        <v>445</v>
      </c>
      <c r="C96" s="1">
        <v>8368340235</v>
      </c>
      <c r="D96" s="2">
        <f t="shared" si="7"/>
        <v>7.7936241729184985</v>
      </c>
      <c r="I96" s="9">
        <v>1</v>
      </c>
      <c r="L96" s="9" t="b">
        <f>OR(E96:K96,0)</f>
        <v>1</v>
      </c>
      <c r="M96" s="7">
        <f>IF(OR(I96,J96,0),D96,"")</f>
        <v>7.7936241729184985</v>
      </c>
      <c r="N96" s="2" t="str">
        <f>IF(OR(E96,0),$D96,"")</f>
        <v/>
      </c>
      <c r="O96" s="2" t="str">
        <f>IF(OR(F96,0),$D96,"")</f>
        <v/>
      </c>
      <c r="P96" s="2" t="str">
        <f>IF(OR(G96,0),$D96,"")</f>
        <v/>
      </c>
      <c r="Q96" s="2" t="str">
        <f>IF(OR(H96,0),$D96,"")</f>
        <v/>
      </c>
      <c r="R96" s="2" t="str">
        <f>IF(OR(K96,0),$D96,"")</f>
        <v/>
      </c>
      <c r="S96" s="2">
        <f t="shared" si="6"/>
        <v>7.7936241729184985</v>
      </c>
    </row>
    <row r="97" spans="1:19" x14ac:dyDescent="0.25">
      <c r="A97" t="s">
        <v>198</v>
      </c>
      <c r="B97" t="s">
        <v>446</v>
      </c>
      <c r="C97" s="1">
        <v>13374143188</v>
      </c>
      <c r="D97" s="2">
        <f t="shared" si="7"/>
        <v>12.455641467124224</v>
      </c>
      <c r="I97" s="9">
        <v>1</v>
      </c>
      <c r="L97" s="9" t="b">
        <f>OR(E97:K97,0)</f>
        <v>1</v>
      </c>
      <c r="M97" s="7">
        <f>IF(OR(I97,J97,0),D97,"")</f>
        <v>12.455641467124224</v>
      </c>
      <c r="N97" s="2" t="str">
        <f>IF(OR(E97,0),$D97,"")</f>
        <v/>
      </c>
      <c r="O97" s="2" t="str">
        <f>IF(OR(F97,0),$D97,"")</f>
        <v/>
      </c>
      <c r="P97" s="2" t="str">
        <f>IF(OR(G97,0),$D97,"")</f>
        <v/>
      </c>
      <c r="Q97" s="2" t="str">
        <f>IF(OR(H97,0),$D97,"")</f>
        <v/>
      </c>
      <c r="R97" s="2" t="str">
        <f>IF(OR(K97,0),$D97,"")</f>
        <v/>
      </c>
      <c r="S97" s="2">
        <f t="shared" si="6"/>
        <v>12.455641467124224</v>
      </c>
    </row>
    <row r="98" spans="1:19" x14ac:dyDescent="0.25">
      <c r="A98" t="s">
        <v>209</v>
      </c>
      <c r="B98" t="s">
        <v>432</v>
      </c>
      <c r="C98" s="1">
        <v>6737628424</v>
      </c>
      <c r="D98" s="2">
        <f t="shared" si="7"/>
        <v>6.2749054506421089</v>
      </c>
      <c r="I98" s="9">
        <v>1</v>
      </c>
      <c r="L98" s="9" t="b">
        <f>OR(E98:K98,0)</f>
        <v>1</v>
      </c>
      <c r="M98" s="7">
        <f>IF(OR(I98,J98,0),D98,"")</f>
        <v>6.2749054506421089</v>
      </c>
      <c r="N98" s="2" t="str">
        <f>IF(OR(E98,0),$D98,"")</f>
        <v/>
      </c>
      <c r="O98" s="2" t="str">
        <f>IF(OR(F98,0),$D98,"")</f>
        <v/>
      </c>
      <c r="P98" s="2" t="str">
        <f>IF(OR(G98,0),$D98,"")</f>
        <v/>
      </c>
      <c r="Q98" s="2" t="str">
        <f>IF(OR(H98,0),$D98,"")</f>
        <v/>
      </c>
      <c r="R98" s="2" t="str">
        <f>IF(OR(K98,0),$D98,"")</f>
        <v/>
      </c>
      <c r="S98" s="2">
        <f t="shared" si="6"/>
        <v>6.2749054506421089</v>
      </c>
    </row>
    <row r="99" spans="1:19" x14ac:dyDescent="0.25">
      <c r="A99" t="s">
        <v>204</v>
      </c>
      <c r="B99" t="s">
        <v>439</v>
      </c>
      <c r="C99" s="1">
        <v>11284914880</v>
      </c>
      <c r="D99" s="2">
        <f t="shared" si="7"/>
        <v>10.509895980358124</v>
      </c>
      <c r="I99" s="9">
        <v>1</v>
      </c>
      <c r="L99" s="9" t="b">
        <f>OR(E99:K99,0)</f>
        <v>1</v>
      </c>
      <c r="M99" s="7">
        <f>IF(OR(I99,J99,0),D99,"")</f>
        <v>10.509895980358124</v>
      </c>
      <c r="N99" s="2" t="str">
        <f>IF(OR(E99,0),$D99,"")</f>
        <v/>
      </c>
      <c r="O99" s="2" t="str">
        <f>IF(OR(F99,0),$D99,"")</f>
        <v/>
      </c>
      <c r="P99" s="2" t="str">
        <f>IF(OR(G99,0),$D99,"")</f>
        <v/>
      </c>
      <c r="Q99" s="2" t="str">
        <f>IF(OR(H99,0),$D99,"")</f>
        <v/>
      </c>
      <c r="R99" s="2" t="str">
        <f>IF(OR(K99,0),$D99,"")</f>
        <v/>
      </c>
      <c r="S99" s="2">
        <f t="shared" si="6"/>
        <v>10.509895980358124</v>
      </c>
    </row>
    <row r="100" spans="1:19" x14ac:dyDescent="0.25">
      <c r="A100" t="s">
        <v>211</v>
      </c>
      <c r="B100" t="s">
        <v>447</v>
      </c>
      <c r="C100" s="1">
        <v>2725692756</v>
      </c>
      <c r="D100" s="2">
        <f t="shared" si="7"/>
        <v>2.5384991951286793</v>
      </c>
      <c r="I100" s="9">
        <v>1</v>
      </c>
      <c r="L100" s="9" t="b">
        <f>OR(E100:K100,0)</f>
        <v>1</v>
      </c>
      <c r="M100" s="7">
        <f>IF(OR(I100,J100,0),D100,"")</f>
        <v>2.5384991951286793</v>
      </c>
      <c r="N100" s="2" t="str">
        <f>IF(OR(E100,0),$D100,"")</f>
        <v/>
      </c>
      <c r="O100" s="2" t="str">
        <f>IF(OR(F100,0),$D100,"")</f>
        <v/>
      </c>
      <c r="P100" s="2" t="str">
        <f>IF(OR(G100,0),$D100,"")</f>
        <v/>
      </c>
      <c r="Q100" s="2" t="str">
        <f>IF(OR(H100,0),$D100,"")</f>
        <v/>
      </c>
      <c r="R100" s="2" t="str">
        <f>IF(OR(K100,0),$D100,"")</f>
        <v/>
      </c>
      <c r="S100" s="2">
        <f t="shared" si="6"/>
        <v>2.5384991951286793</v>
      </c>
    </row>
    <row r="101" spans="1:19" x14ac:dyDescent="0.25">
      <c r="A101" t="s">
        <v>344</v>
      </c>
      <c r="B101" t="s">
        <v>389</v>
      </c>
      <c r="C101" s="1">
        <v>4000</v>
      </c>
      <c r="D101" s="2">
        <f t="shared" si="7"/>
        <v>3.7252902984619141E-6</v>
      </c>
      <c r="I101" s="9">
        <v>1</v>
      </c>
      <c r="L101" s="9" t="b">
        <f>OR(E101:K101,0)</f>
        <v>1</v>
      </c>
      <c r="M101" s="7">
        <f>IF(OR(I101,J101,0),D101,"")</f>
        <v>3.7252902984619141E-6</v>
      </c>
      <c r="N101" s="2" t="str">
        <f>IF(OR(E101,0),$D101,"")</f>
        <v/>
      </c>
      <c r="O101" s="2" t="str">
        <f>IF(OR(F101,0),$D101,"")</f>
        <v/>
      </c>
      <c r="P101" s="2" t="str">
        <f>IF(OR(G101,0),$D101,"")</f>
        <v/>
      </c>
      <c r="Q101" s="2" t="str">
        <f>IF(OR(H101,0),$D101,"")</f>
        <v/>
      </c>
      <c r="R101" s="2" t="str">
        <f>IF(OR(K101,0),$D101,"")</f>
        <v/>
      </c>
      <c r="S101" s="2">
        <f t="shared" si="6"/>
        <v>3.7252902984619141E-6</v>
      </c>
    </row>
    <row r="102" spans="1:19" x14ac:dyDescent="0.25">
      <c r="A102" t="s">
        <v>345</v>
      </c>
      <c r="B102" t="s">
        <v>389</v>
      </c>
      <c r="C102" s="1">
        <v>4000</v>
      </c>
      <c r="D102" s="2"/>
      <c r="I102" s="9">
        <v>1</v>
      </c>
      <c r="L102" s="9" t="b">
        <f>OR(E102:K102,0)</f>
        <v>1</v>
      </c>
      <c r="M102" s="7">
        <f>IF(OR(I102,J102,0),D102,"")</f>
        <v>0</v>
      </c>
      <c r="N102" s="2" t="str">
        <f>IF(OR(E102,0),$D102,"")</f>
        <v/>
      </c>
      <c r="O102" s="2" t="str">
        <f>IF(OR(F102,0),$D102,"")</f>
        <v/>
      </c>
      <c r="P102" s="2" t="str">
        <f>IF(OR(G102,0),$D102,"")</f>
        <v/>
      </c>
      <c r="Q102" s="2" t="str">
        <f>IF(OR(H102,0),$D102,"")</f>
        <v/>
      </c>
      <c r="R102" s="2" t="str">
        <f>IF(OR(K102,0),$D102,"")</f>
        <v/>
      </c>
      <c r="S102" s="2">
        <f t="shared" si="6"/>
        <v>0</v>
      </c>
    </row>
    <row r="103" spans="1:19" x14ac:dyDescent="0.25">
      <c r="A103" t="s">
        <v>114</v>
      </c>
      <c r="B103" t="s">
        <v>448</v>
      </c>
      <c r="C103" s="1">
        <v>99186163</v>
      </c>
      <c r="D103" s="2">
        <f t="shared" si="7"/>
        <v>9.2374312691390514E-2</v>
      </c>
      <c r="L103" s="9" t="b">
        <f>OR(E103:K103,0)</f>
        <v>0</v>
      </c>
      <c r="M103" s="7" t="str">
        <f>IF(OR(I103,J103,0),D103,"")</f>
        <v/>
      </c>
      <c r="N103" s="2" t="str">
        <f>IF(OR(E103,0),$D103,"")</f>
        <v/>
      </c>
      <c r="O103" s="2" t="str">
        <f>IF(OR(F103,0),$D103,"")</f>
        <v/>
      </c>
      <c r="P103" s="2" t="str">
        <f>IF(OR(G103,0),$D103,"")</f>
        <v/>
      </c>
      <c r="Q103" s="2" t="str">
        <f>IF(OR(H103,0),$D103,"")</f>
        <v/>
      </c>
      <c r="R103" s="2" t="str">
        <f>IF(OR(K103,0),$D103,"")</f>
        <v/>
      </c>
      <c r="S103" s="2" t="str">
        <f t="shared" si="6"/>
        <v/>
      </c>
    </row>
    <row r="104" spans="1:19" x14ac:dyDescent="0.25">
      <c r="A104" t="s">
        <v>112</v>
      </c>
      <c r="B104" t="s">
        <v>386</v>
      </c>
      <c r="C104" s="1">
        <v>76021026</v>
      </c>
      <c r="D104" s="2">
        <f t="shared" si="7"/>
        <v>7.0800097659230232E-2</v>
      </c>
      <c r="K104" s="9">
        <v>1</v>
      </c>
      <c r="L104" s="9" t="b">
        <f>OR(E104:K104,0)</f>
        <v>1</v>
      </c>
      <c r="M104" s="7" t="str">
        <f>IF(OR(I104,J104,0),D104,"")</f>
        <v/>
      </c>
      <c r="N104" s="2" t="str">
        <f>IF(OR(E104,0),$D104,"")</f>
        <v/>
      </c>
      <c r="O104" s="2" t="str">
        <f>IF(OR(F104,0),$D104,"")</f>
        <v/>
      </c>
      <c r="P104" s="2" t="str">
        <f>IF(OR(G104,0),$D104,"")</f>
        <v/>
      </c>
      <c r="Q104" s="2" t="str">
        <f>IF(OR(H104,0),$D104,"")</f>
        <v/>
      </c>
      <c r="R104" s="2">
        <f>IF(OR(K104,0),$D104,"")</f>
        <v>7.0800097659230232E-2</v>
      </c>
      <c r="S104" s="2">
        <f t="shared" si="6"/>
        <v>7.0800097659230232E-2</v>
      </c>
    </row>
    <row r="105" spans="1:19" x14ac:dyDescent="0.25">
      <c r="A105" t="s">
        <v>113</v>
      </c>
      <c r="B105" t="s">
        <v>449</v>
      </c>
      <c r="C105" s="1">
        <v>23165100</v>
      </c>
      <c r="D105" s="2">
        <f t="shared" si="7"/>
        <v>2.1574180573225021E-2</v>
      </c>
      <c r="K105" s="9">
        <v>1</v>
      </c>
      <c r="L105" s="9" t="b">
        <f>OR(E105:K105,0)</f>
        <v>1</v>
      </c>
      <c r="M105" s="7" t="str">
        <f>IF(OR(I105,J105,0),D105,"")</f>
        <v/>
      </c>
      <c r="N105" s="2" t="str">
        <f>IF(OR(E105,0),$D105,"")</f>
        <v/>
      </c>
      <c r="O105" s="2" t="str">
        <f>IF(OR(F105,0),$D105,"")</f>
        <v/>
      </c>
      <c r="P105" s="2" t="str">
        <f>IF(OR(G105,0),$D105,"")</f>
        <v/>
      </c>
      <c r="Q105" s="2" t="str">
        <f>IF(OR(H105,0),$D105,"")</f>
        <v/>
      </c>
      <c r="R105" s="2">
        <f>IF(OR(K105,0),$D105,"")</f>
        <v>2.1574180573225021E-2</v>
      </c>
      <c r="S105" s="2">
        <f t="shared" si="6"/>
        <v>2.1574180573225021E-2</v>
      </c>
    </row>
    <row r="106" spans="1:19" x14ac:dyDescent="0.25">
      <c r="A106" t="s">
        <v>10</v>
      </c>
      <c r="B106" t="s">
        <v>450</v>
      </c>
      <c r="C106" s="1">
        <v>393862024</v>
      </c>
      <c r="D106" s="2">
        <f t="shared" si="7"/>
        <v>0.36681259423494339</v>
      </c>
      <c r="L106" s="9" t="b">
        <f>OR(E106:K106,0)</f>
        <v>0</v>
      </c>
      <c r="M106" s="7" t="str">
        <f>IF(OR(I106,J106,0),D106,"")</f>
        <v/>
      </c>
      <c r="N106" s="2" t="str">
        <f>IF(OR(E106,0),$D106,"")</f>
        <v/>
      </c>
      <c r="O106" s="2" t="str">
        <f>IF(OR(F106,0),$D106,"")</f>
        <v/>
      </c>
      <c r="P106" s="2" t="str">
        <f>IF(OR(G106,0),$D106,"")</f>
        <v/>
      </c>
      <c r="Q106" s="2" t="str">
        <f>IF(OR(H106,0),$D106,"")</f>
        <v/>
      </c>
      <c r="R106" s="2" t="str">
        <f>IF(OR(K106,0),$D106,"")</f>
        <v/>
      </c>
      <c r="S106" s="2" t="str">
        <f t="shared" si="6"/>
        <v/>
      </c>
    </row>
    <row r="107" spans="1:19" x14ac:dyDescent="0.25">
      <c r="A107" t="s">
        <v>6</v>
      </c>
      <c r="B107" t="s">
        <v>451</v>
      </c>
      <c r="C107" s="1">
        <v>188854</v>
      </c>
      <c r="D107" s="2">
        <f t="shared" si="7"/>
        <v>1.7588399350643158E-4</v>
      </c>
      <c r="K107" s="9">
        <v>1</v>
      </c>
      <c r="L107" s="9" t="b">
        <f>OR(E107:K107,0)</f>
        <v>1</v>
      </c>
      <c r="M107" s="7" t="str">
        <f>IF(OR(I107,J107,0),D107,"")</f>
        <v/>
      </c>
      <c r="N107" s="2" t="str">
        <f>IF(OR(E107,0),$D107,"")</f>
        <v/>
      </c>
      <c r="O107" s="2" t="str">
        <f>IF(OR(F107,0),$D107,"")</f>
        <v/>
      </c>
      <c r="P107" s="2" t="str">
        <f>IF(OR(G107,0),$D107,"")</f>
        <v/>
      </c>
      <c r="Q107" s="2" t="str">
        <f>IF(OR(H107,0),$D107,"")</f>
        <v/>
      </c>
      <c r="R107" s="2">
        <f>IF(OR(K107,0),$D107,"")</f>
        <v>1.7588399350643158E-4</v>
      </c>
      <c r="S107" s="2">
        <f t="shared" si="6"/>
        <v>1.7588399350643158E-4</v>
      </c>
    </row>
    <row r="108" spans="1:19" x14ac:dyDescent="0.25">
      <c r="A108" t="s">
        <v>2</v>
      </c>
      <c r="B108" t="s">
        <v>452</v>
      </c>
      <c r="C108" s="1">
        <v>11744</v>
      </c>
      <c r="D108" s="2">
        <f t="shared" si="7"/>
        <v>1.093745231628418E-5</v>
      </c>
      <c r="K108" s="9">
        <v>1</v>
      </c>
      <c r="L108" s="9" t="b">
        <f>OR(E108:K108,0)</f>
        <v>1</v>
      </c>
      <c r="M108" s="7" t="str">
        <f>IF(OR(I108,J108,0),D108,"")</f>
        <v/>
      </c>
      <c r="N108" s="2" t="str">
        <f>IF(OR(E108,0),$D108,"")</f>
        <v/>
      </c>
      <c r="O108" s="2" t="str">
        <f>IF(OR(F108,0),$D108,"")</f>
        <v/>
      </c>
      <c r="P108" s="2" t="str">
        <f>IF(OR(G108,0),$D108,"")</f>
        <v/>
      </c>
      <c r="Q108" s="2" t="str">
        <f>IF(OR(H108,0),$D108,"")</f>
        <v/>
      </c>
      <c r="R108" s="2">
        <f>IF(OR(K108,0),$D108,"")</f>
        <v>1.093745231628418E-5</v>
      </c>
      <c r="S108" s="2">
        <f t="shared" si="6"/>
        <v>1.093745231628418E-5</v>
      </c>
    </row>
    <row r="109" spans="1:19" x14ac:dyDescent="0.25">
      <c r="A109" t="s">
        <v>8</v>
      </c>
      <c r="B109" t="s">
        <v>453</v>
      </c>
      <c r="C109" s="1">
        <v>2027601</v>
      </c>
      <c r="D109" s="2">
        <f t="shared" si="7"/>
        <v>1.8883505836129189E-3</v>
      </c>
      <c r="K109" s="9">
        <v>1</v>
      </c>
      <c r="L109" s="9" t="b">
        <f>OR(E109:K109,0)</f>
        <v>1</v>
      </c>
      <c r="M109" s="7" t="str">
        <f>IF(OR(I109,J109,0),D109,"")</f>
        <v/>
      </c>
      <c r="N109" s="2" t="str">
        <f>IF(OR(E109,0),$D109,"")</f>
        <v/>
      </c>
      <c r="O109" s="2" t="str">
        <f>IF(OR(F109,0),$D109,"")</f>
        <v/>
      </c>
      <c r="P109" s="2" t="str">
        <f>IF(OR(G109,0),$D109,"")</f>
        <v/>
      </c>
      <c r="Q109" s="2" t="str">
        <f>IF(OR(H109,0),$D109,"")</f>
        <v/>
      </c>
      <c r="R109" s="2">
        <f>IF(OR(K109,0),$D109,"")</f>
        <v>1.8883505836129189E-3</v>
      </c>
      <c r="S109" s="2">
        <f t="shared" si="6"/>
        <v>1.8883505836129189E-3</v>
      </c>
    </row>
    <row r="110" spans="1:19" x14ac:dyDescent="0.25">
      <c r="A110" t="s">
        <v>1</v>
      </c>
      <c r="B110" t="s">
        <v>454</v>
      </c>
      <c r="C110" s="1">
        <v>29866744</v>
      </c>
      <c r="D110" s="2">
        <f t="shared" si="7"/>
        <v>2.7815572917461395E-2</v>
      </c>
      <c r="K110" s="9">
        <v>1</v>
      </c>
      <c r="L110" s="9" t="b">
        <f>OR(E110:K110,0)</f>
        <v>1</v>
      </c>
      <c r="M110" s="7" t="str">
        <f>IF(OR(I110,J110,0),D110,"")</f>
        <v/>
      </c>
      <c r="N110" s="2" t="str">
        <f>IF(OR(E110,0),$D110,"")</f>
        <v/>
      </c>
      <c r="O110" s="2" t="str">
        <f>IF(OR(F110,0),$D110,"")</f>
        <v/>
      </c>
      <c r="P110" s="2" t="str">
        <f>IF(OR(G110,0),$D110,"")</f>
        <v/>
      </c>
      <c r="Q110" s="2" t="str">
        <f>IF(OR(H110,0),$D110,"")</f>
        <v/>
      </c>
      <c r="R110" s="2">
        <f>IF(OR(K110,0),$D110,"")</f>
        <v>2.7815572917461395E-2</v>
      </c>
      <c r="S110" s="2">
        <f t="shared" si="6"/>
        <v>2.7815572917461395E-2</v>
      </c>
    </row>
    <row r="111" spans="1:19" x14ac:dyDescent="0.25">
      <c r="A111" t="s">
        <v>9</v>
      </c>
      <c r="B111" t="s">
        <v>406</v>
      </c>
      <c r="C111" s="1">
        <v>12981</v>
      </c>
      <c r="D111" s="2">
        <f t="shared" si="7"/>
        <v>1.2089498341083527E-5</v>
      </c>
      <c r="K111" s="9">
        <v>1</v>
      </c>
      <c r="L111" s="9" t="b">
        <f>OR(E111:K111,0)</f>
        <v>1</v>
      </c>
      <c r="M111" s="7" t="str">
        <f>IF(OR(I111,J111,0),D111,"")</f>
        <v/>
      </c>
      <c r="N111" s="2" t="str">
        <f>IF(OR(E111,0),$D111,"")</f>
        <v/>
      </c>
      <c r="O111" s="2" t="str">
        <f>IF(OR(F111,0),$D111,"")</f>
        <v/>
      </c>
      <c r="P111" s="2" t="str">
        <f>IF(OR(G111,0),$D111,"")</f>
        <v/>
      </c>
      <c r="Q111" s="2" t="str">
        <f>IF(OR(H111,0),$D111,"")</f>
        <v/>
      </c>
      <c r="R111" s="2">
        <f>IF(OR(K111,0),$D111,"")</f>
        <v>1.2089498341083527E-5</v>
      </c>
      <c r="S111" s="2">
        <f t="shared" si="6"/>
        <v>1.2089498341083527E-5</v>
      </c>
    </row>
    <row r="112" spans="1:19" x14ac:dyDescent="0.25">
      <c r="A112" t="s">
        <v>4</v>
      </c>
      <c r="B112" t="s">
        <v>455</v>
      </c>
      <c r="C112" s="1">
        <v>45898</v>
      </c>
      <c r="D112" s="2">
        <f t="shared" si="7"/>
        <v>4.2745843529701233E-5</v>
      </c>
      <c r="K112" s="9">
        <v>1</v>
      </c>
      <c r="L112" s="9" t="b">
        <f>OR(E112:K112,0)</f>
        <v>1</v>
      </c>
      <c r="M112" s="7" t="str">
        <f>IF(OR(I112,J112,0),D112,"")</f>
        <v/>
      </c>
      <c r="N112" s="2" t="str">
        <f>IF(OR(E112,0),$D112,"")</f>
        <v/>
      </c>
      <c r="O112" s="2" t="str">
        <f>IF(OR(F112,0),$D112,"")</f>
        <v/>
      </c>
      <c r="P112" s="2" t="str">
        <f>IF(OR(G112,0),$D112,"")</f>
        <v/>
      </c>
      <c r="Q112" s="2" t="str">
        <f>IF(OR(H112,0),$D112,"")</f>
        <v/>
      </c>
      <c r="R112" s="2">
        <f>IF(OR(K112,0),$D112,"")</f>
        <v>4.2745843529701233E-5</v>
      </c>
      <c r="S112" s="2">
        <f t="shared" si="6"/>
        <v>4.2745843529701233E-5</v>
      </c>
    </row>
    <row r="113" spans="1:30" x14ac:dyDescent="0.25">
      <c r="A113" t="s">
        <v>7</v>
      </c>
      <c r="B113" t="s">
        <v>456</v>
      </c>
      <c r="C113" s="1">
        <v>5502987</v>
      </c>
      <c r="D113" s="2">
        <f t="shared" si="7"/>
        <v>5.1250560209155083E-3</v>
      </c>
      <c r="K113" s="9">
        <v>1</v>
      </c>
      <c r="L113" s="9" t="b">
        <f>OR(E113:K113,0)</f>
        <v>1</v>
      </c>
      <c r="M113" s="7" t="str">
        <f>IF(OR(I113,J113,0),D113,"")</f>
        <v/>
      </c>
      <c r="N113" s="2" t="str">
        <f>IF(OR(E113,0),$D113,"")</f>
        <v/>
      </c>
      <c r="O113" s="2" t="str">
        <f>IF(OR(F113,0),$D113,"")</f>
        <v/>
      </c>
      <c r="P113" s="2" t="str">
        <f>IF(OR(G113,0),$D113,"")</f>
        <v/>
      </c>
      <c r="Q113" s="2" t="str">
        <f>IF(OR(H113,0),$D113,"")</f>
        <v/>
      </c>
      <c r="R113" s="2">
        <f>IF(OR(K113,0),$D113,"")</f>
        <v>5.1250560209155083E-3</v>
      </c>
      <c r="S113" s="2">
        <f t="shared" si="6"/>
        <v>5.1250560209155083E-3</v>
      </c>
    </row>
    <row r="114" spans="1:30" x14ac:dyDescent="0.25">
      <c r="A114" t="s">
        <v>3</v>
      </c>
      <c r="B114" t="s">
        <v>457</v>
      </c>
      <c r="C114" s="1">
        <v>302196522</v>
      </c>
      <c r="D114" s="2">
        <f t="shared" si="7"/>
        <v>0.28144244290888309</v>
      </c>
      <c r="K114" s="9">
        <v>1</v>
      </c>
      <c r="L114" s="9" t="b">
        <f>OR(E114:K114,0)</f>
        <v>1</v>
      </c>
      <c r="M114" s="7" t="str">
        <f>IF(OR(I114,J114,0),D114,"")</f>
        <v/>
      </c>
      <c r="N114" s="2" t="str">
        <f>IF(OR(E114,0),$D114,"")</f>
        <v/>
      </c>
      <c r="O114" s="2" t="str">
        <f>IF(OR(F114,0),$D114,"")</f>
        <v/>
      </c>
      <c r="P114" s="2" t="str">
        <f>IF(OR(G114,0),$D114,"")</f>
        <v/>
      </c>
      <c r="Q114" s="2" t="str">
        <f>IF(OR(H114,0),$D114,"")</f>
        <v/>
      </c>
      <c r="R114" s="2">
        <f>IF(OR(K114,0),$D114,"")</f>
        <v>0.28144244290888309</v>
      </c>
      <c r="S114" s="2">
        <f t="shared" si="6"/>
        <v>0.28144244290888309</v>
      </c>
    </row>
    <row r="115" spans="1:30" x14ac:dyDescent="0.25">
      <c r="A115" t="s">
        <v>0</v>
      </c>
      <c r="B115" t="s">
        <v>458</v>
      </c>
      <c r="C115" s="1">
        <v>51879215</v>
      </c>
      <c r="D115" s="2">
        <f t="shared" si="7"/>
        <v>4.8316284082829952E-2</v>
      </c>
      <c r="K115" s="9">
        <v>1</v>
      </c>
      <c r="L115" s="9" t="b">
        <f>OR(E115:K115,0)</f>
        <v>1</v>
      </c>
      <c r="M115" s="7" t="str">
        <f>IF(OR(I115,J115,0),D115,"")</f>
        <v/>
      </c>
      <c r="N115" s="2" t="str">
        <f>IF(OR(E115,0),$D115,"")</f>
        <v/>
      </c>
      <c r="O115" s="2" t="str">
        <f>IF(OR(F115,0),$D115,"")</f>
        <v/>
      </c>
      <c r="P115" s="2" t="str">
        <f>IF(OR(G115,0),$D115,"")</f>
        <v/>
      </c>
      <c r="Q115" s="2" t="str">
        <f>IF(OR(H115,0),$D115,"")</f>
        <v/>
      </c>
      <c r="R115" s="2">
        <f>IF(OR(K115,0),$D115,"")</f>
        <v>4.8316284082829952E-2</v>
      </c>
      <c r="S115" s="2">
        <f t="shared" si="6"/>
        <v>4.8316284082829952E-2</v>
      </c>
    </row>
    <row r="116" spans="1:30" x14ac:dyDescent="0.25">
      <c r="A116" t="s">
        <v>5</v>
      </c>
      <c r="B116">
        <v>0</v>
      </c>
      <c r="C116" s="1">
        <v>0</v>
      </c>
      <c r="D116" s="2">
        <f t="shared" si="7"/>
        <v>0</v>
      </c>
      <c r="K116" s="9">
        <v>1</v>
      </c>
      <c r="L116" s="9" t="b">
        <f>OR(E116:K116,0)</f>
        <v>1</v>
      </c>
      <c r="M116" s="7" t="str">
        <f>IF(OR(I116,J116,0),D116,"")</f>
        <v/>
      </c>
      <c r="N116" s="2" t="str">
        <f>IF(OR(E116,0),$D116,"")</f>
        <v/>
      </c>
      <c r="O116" s="2" t="str">
        <f>IF(OR(F116,0),$D116,"")</f>
        <v/>
      </c>
      <c r="P116" s="2" t="str">
        <f>IF(OR(G116,0),$D116,"")</f>
        <v/>
      </c>
      <c r="Q116" s="2" t="str">
        <f>IF(OR(H116,0),$D116,"")</f>
        <v/>
      </c>
      <c r="R116" s="2">
        <f>IF(OR(K116,0),$D116,"")</f>
        <v>0</v>
      </c>
      <c r="S116" s="2">
        <f t="shared" si="6"/>
        <v>0</v>
      </c>
    </row>
    <row r="117" spans="1:30" x14ac:dyDescent="0.25">
      <c r="A117" t="s">
        <v>253</v>
      </c>
      <c r="B117" t="s">
        <v>459</v>
      </c>
      <c r="C117" s="1">
        <f>676*2^30</f>
        <v>725849473024</v>
      </c>
      <c r="D117" s="2">
        <f t="shared" si="7"/>
        <v>676</v>
      </c>
      <c r="L117" s="9" t="b">
        <f>OR(E117:K117,0)</f>
        <v>0</v>
      </c>
      <c r="M117" s="7" t="str">
        <f>IF(OR(I117,J117,0),D117,"")</f>
        <v/>
      </c>
      <c r="N117" s="2" t="str">
        <f>IF(OR(E117,0),$D117,"")</f>
        <v/>
      </c>
      <c r="O117" s="2" t="str">
        <f>IF(OR(F117,0),$D117,"")</f>
        <v/>
      </c>
      <c r="P117" s="2" t="str">
        <f>IF(OR(G117,0),$D117,"")</f>
        <v/>
      </c>
      <c r="Q117" s="2" t="str">
        <f>IF(OR(H117,0),$D117,"")</f>
        <v/>
      </c>
      <c r="R117" s="2" t="str">
        <f>IF(OR(K117,0),$D117,"")</f>
        <v/>
      </c>
      <c r="S117" s="2" t="str">
        <f t="shared" si="6"/>
        <v/>
      </c>
      <c r="T117" s="4">
        <f>SUM(M118:M154,M32:M34,M59:M73,M75,M229:M232,M55:M56,M330:M333,M341)</f>
        <v>637.78893222194165</v>
      </c>
      <c r="U117" s="4">
        <f>SUM(N118:N154,N32:N34,N59:N73,N75,N229:N232,N55:N56)</f>
        <v>154.48459889162331</v>
      </c>
      <c r="V117" s="4">
        <f>SUM(O118:O154,O32:O34,O59:O73,O75,O229:O232,O55:O56)</f>
        <v>0</v>
      </c>
      <c r="W117" s="4">
        <f>SUM(P118:P154,P32:P34,P59:P73,P75,P229:P232,P55:P56)</f>
        <v>63.057982228696346</v>
      </c>
      <c r="X117" s="4">
        <f>SUM(Q118:Q154,Q32:Q34,Q59:Q73,Q75,Q229:Q232,Q55:Q56)</f>
        <v>0</v>
      </c>
      <c r="Y117" s="4">
        <f>SUM(R118:R154,R32:R34,R59:R73,R75,R229:R232,R55:R56)</f>
        <v>0.1800965704023838</v>
      </c>
      <c r="Z117" s="4"/>
      <c r="AA117" s="4">
        <f>SUM(T117:Y117)</f>
        <v>855.51160991266374</v>
      </c>
      <c r="AB117" s="3" t="s">
        <v>308</v>
      </c>
    </row>
    <row r="118" spans="1:30" x14ac:dyDescent="0.25">
      <c r="A118" t="s">
        <v>249</v>
      </c>
      <c r="B118" t="s">
        <v>460</v>
      </c>
      <c r="C118" s="1">
        <v>26186865543</v>
      </c>
      <c r="D118" s="2">
        <f t="shared" si="7"/>
        <v>24.388419038616121</v>
      </c>
      <c r="I118" s="9">
        <v>1</v>
      </c>
      <c r="L118" s="9" t="b">
        <f>OR(E118:K118,0)</f>
        <v>1</v>
      </c>
      <c r="M118" s="7">
        <f>IF(OR(I118,J118,0),D118,"")</f>
        <v>24.388419038616121</v>
      </c>
      <c r="N118" s="2" t="str">
        <f>IF(OR(E118,0),$D118,"")</f>
        <v/>
      </c>
      <c r="O118" s="2" t="str">
        <f>IF(OR(F118,0),$D118,"")</f>
        <v/>
      </c>
      <c r="P118" s="2" t="str">
        <f>IF(OR(G118,0),$D118,"")</f>
        <v/>
      </c>
      <c r="Q118" s="2" t="str">
        <f>IF(OR(H118,0),$D118,"")</f>
        <v/>
      </c>
      <c r="R118" s="2" t="str">
        <f>IF(OR(K118,0),$D118,"")</f>
        <v/>
      </c>
      <c r="S118" s="2">
        <f t="shared" si="6"/>
        <v>24.388419038616121</v>
      </c>
      <c r="AD118" s="2"/>
    </row>
    <row r="119" spans="1:30" x14ac:dyDescent="0.25">
      <c r="A119" t="s">
        <v>239</v>
      </c>
      <c r="B119" t="s">
        <v>461</v>
      </c>
      <c r="C119" s="1">
        <v>34514735462</v>
      </c>
      <c r="D119" s="2">
        <f t="shared" si="7"/>
        <v>32.144352292641997</v>
      </c>
      <c r="E119" s="9">
        <v>1</v>
      </c>
      <c r="L119" s="9" t="b">
        <f>OR(E119:K119,0)</f>
        <v>1</v>
      </c>
      <c r="M119" s="7" t="str">
        <f>IF(OR(I119,J119,0),D119,"")</f>
        <v/>
      </c>
      <c r="N119" s="2">
        <f>IF(OR(E119,0),$D119,"")</f>
        <v>32.144352292641997</v>
      </c>
      <c r="O119" s="2" t="str">
        <f>IF(OR(F119,0),$D119,"")</f>
        <v/>
      </c>
      <c r="P119" s="2" t="str">
        <f>IF(OR(G119,0),$D119,"")</f>
        <v/>
      </c>
      <c r="Q119" s="2" t="str">
        <f>IF(OR(H119,0),$D119,"")</f>
        <v/>
      </c>
      <c r="R119" s="2" t="str">
        <f>IF(OR(K119,0),$D119,"")</f>
        <v/>
      </c>
      <c r="S119" s="2">
        <f t="shared" si="6"/>
        <v>32.144352292641997</v>
      </c>
    </row>
    <row r="120" spans="1:30" x14ac:dyDescent="0.25">
      <c r="A120" t="s">
        <v>245</v>
      </c>
      <c r="B120" t="s">
        <v>446</v>
      </c>
      <c r="C120" s="1">
        <v>13541575619</v>
      </c>
      <c r="D120" s="2">
        <f t="shared" si="7"/>
        <v>12.611575069837272</v>
      </c>
      <c r="I120" s="9">
        <v>1</v>
      </c>
      <c r="L120" s="9" t="b">
        <f>OR(E120:K120,0)</f>
        <v>1</v>
      </c>
      <c r="M120" s="7">
        <f>IF(OR(I120,J120,0),D120,"")</f>
        <v>12.611575069837272</v>
      </c>
      <c r="N120" s="2" t="str">
        <f>IF(OR(E120,0),$D120,"")</f>
        <v/>
      </c>
      <c r="O120" s="2" t="str">
        <f>IF(OR(F120,0),$D120,"")</f>
        <v/>
      </c>
      <c r="P120" s="2" t="str">
        <f>IF(OR(G120,0),$D120,"")</f>
        <v/>
      </c>
      <c r="Q120" s="2" t="str">
        <f>IF(OR(H120,0),$D120,"")</f>
        <v/>
      </c>
      <c r="R120" s="2" t="str">
        <f>IF(OR(K120,0),$D120,"")</f>
        <v/>
      </c>
      <c r="S120" s="2">
        <f t="shared" si="6"/>
        <v>12.611575069837272</v>
      </c>
    </row>
    <row r="121" spans="1:30" x14ac:dyDescent="0.25">
      <c r="A121" t="s">
        <v>252</v>
      </c>
      <c r="B121" t="s">
        <v>462</v>
      </c>
      <c r="C121" s="1">
        <v>16307730135</v>
      </c>
      <c r="D121" s="2">
        <f t="shared" si="7"/>
        <v>15.187757215462625</v>
      </c>
      <c r="I121" s="9">
        <v>1</v>
      </c>
      <c r="L121" s="9" t="b">
        <f>OR(E121:K121,0)</f>
        <v>1</v>
      </c>
      <c r="M121" s="7">
        <f>IF(OR(I121,J121,0),D121,"")</f>
        <v>15.187757215462625</v>
      </c>
      <c r="N121" s="2" t="str">
        <f>IF(OR(E121,0),$D121,"")</f>
        <v/>
      </c>
      <c r="O121" s="2" t="str">
        <f>IF(OR(F121,0),$D121,"")</f>
        <v/>
      </c>
      <c r="P121" s="2" t="str">
        <f>IF(OR(G121,0),$D121,"")</f>
        <v/>
      </c>
      <c r="Q121" s="2" t="str">
        <f>IF(OR(H121,0),$D121,"")</f>
        <v/>
      </c>
      <c r="R121" s="2" t="str">
        <f>IF(OR(K121,0),$D121,"")</f>
        <v/>
      </c>
      <c r="S121" s="2">
        <f t="shared" si="6"/>
        <v>15.187757215462625</v>
      </c>
    </row>
    <row r="122" spans="1:30" x14ac:dyDescent="0.25">
      <c r="A122" t="s">
        <v>236</v>
      </c>
      <c r="B122" t="s">
        <v>463</v>
      </c>
      <c r="C122" s="1">
        <v>24151731663</v>
      </c>
      <c r="D122" s="2">
        <f t="shared" si="7"/>
        <v>22.493052913807333</v>
      </c>
      <c r="I122" s="9">
        <v>1</v>
      </c>
      <c r="L122" s="9" t="b">
        <f>OR(E122:K122,0)</f>
        <v>1</v>
      </c>
      <c r="M122" s="7">
        <f>IF(OR(I122,J122,0),D122,"")</f>
        <v>22.493052913807333</v>
      </c>
      <c r="N122" s="2" t="str">
        <f>IF(OR(E122,0),$D122,"")</f>
        <v/>
      </c>
      <c r="O122" s="2" t="str">
        <f>IF(OR(F122,0),$D122,"")</f>
        <v/>
      </c>
      <c r="P122" s="2" t="str">
        <f>IF(OR(G122,0),$D122,"")</f>
        <v/>
      </c>
      <c r="Q122" s="2" t="str">
        <f>IF(OR(H122,0),$D122,"")</f>
        <v/>
      </c>
      <c r="R122" s="2" t="str">
        <f>IF(OR(K122,0),$D122,"")</f>
        <v/>
      </c>
      <c r="S122" s="2">
        <f t="shared" si="6"/>
        <v>22.493052913807333</v>
      </c>
    </row>
    <row r="123" spans="1:30" x14ac:dyDescent="0.25">
      <c r="A123" t="s">
        <v>247</v>
      </c>
      <c r="B123" t="s">
        <v>464</v>
      </c>
      <c r="C123" s="1">
        <v>30370138761</v>
      </c>
      <c r="D123" s="2">
        <f t="shared" si="7"/>
        <v>28.284395822323859</v>
      </c>
      <c r="I123" s="9">
        <v>1</v>
      </c>
      <c r="L123" s="9" t="b">
        <f>OR(E123:K123,0)</f>
        <v>1</v>
      </c>
      <c r="M123" s="7">
        <f>IF(OR(I123,J123,0),D123,"")</f>
        <v>28.284395822323859</v>
      </c>
      <c r="N123" s="2" t="str">
        <f>IF(OR(E123,0),$D123,"")</f>
        <v/>
      </c>
      <c r="O123" s="2" t="str">
        <f>IF(OR(F123,0),$D123,"")</f>
        <v/>
      </c>
      <c r="P123" s="2" t="str">
        <f>IF(OR(G123,0),$D123,"")</f>
        <v/>
      </c>
      <c r="Q123" s="2" t="str">
        <f>IF(OR(H123,0),$D123,"")</f>
        <v/>
      </c>
      <c r="R123" s="2" t="str">
        <f>IF(OR(K123,0),$D123,"")</f>
        <v/>
      </c>
      <c r="S123" s="2">
        <f t="shared" si="6"/>
        <v>28.284395822323859</v>
      </c>
    </row>
    <row r="124" spans="1:30" x14ac:dyDescent="0.25">
      <c r="A124" t="s">
        <v>232</v>
      </c>
      <c r="B124" t="s">
        <v>465</v>
      </c>
      <c r="C124" s="1">
        <v>22152260415</v>
      </c>
      <c r="D124" s="2">
        <f t="shared" si="7"/>
        <v>20.630900203250349</v>
      </c>
      <c r="E124" s="9">
        <v>1</v>
      </c>
      <c r="L124" s="9" t="b">
        <f>OR(E124:K124,0)</f>
        <v>1</v>
      </c>
      <c r="M124" s="7" t="str">
        <f>IF(OR(I124,J124,0),D124,"")</f>
        <v/>
      </c>
      <c r="N124" s="2">
        <f>IF(OR(E124,0),$D124,"")</f>
        <v>20.630900203250349</v>
      </c>
      <c r="O124" s="2" t="str">
        <f>IF(OR(F124,0),$D124,"")</f>
        <v/>
      </c>
      <c r="P124" s="2" t="str">
        <f>IF(OR(G124,0),$D124,"")</f>
        <v/>
      </c>
      <c r="Q124" s="2" t="str">
        <f>IF(OR(H124,0),$D124,"")</f>
        <v/>
      </c>
      <c r="R124" s="2" t="str">
        <f>IF(OR(K124,0),$D124,"")</f>
        <v/>
      </c>
      <c r="S124" s="2">
        <f t="shared" si="6"/>
        <v>20.630900203250349</v>
      </c>
    </row>
    <row r="125" spans="1:30" x14ac:dyDescent="0.25">
      <c r="A125" t="s">
        <v>234</v>
      </c>
      <c r="B125" t="s">
        <v>466</v>
      </c>
      <c r="C125" s="1">
        <v>55721082051</v>
      </c>
      <c r="D125" s="2">
        <f t="shared" si="7"/>
        <v>51.894301596097648</v>
      </c>
      <c r="I125" s="9">
        <v>1</v>
      </c>
      <c r="L125" s="9" t="b">
        <f>OR(E125:K125,0)</f>
        <v>1</v>
      </c>
      <c r="M125" s="7">
        <f>IF(OR(I125,J125,0),D125,"")</f>
        <v>51.894301596097648</v>
      </c>
      <c r="N125" s="2" t="str">
        <f>IF(OR(E125,0),$D125,"")</f>
        <v/>
      </c>
      <c r="O125" s="2" t="str">
        <f>IF(OR(F125,0),$D125,"")</f>
        <v/>
      </c>
      <c r="P125" s="2" t="str">
        <f>IF(OR(G125,0),$D125,"")</f>
        <v/>
      </c>
      <c r="Q125" s="2" t="str">
        <f>IF(OR(H125,0),$D125,"")</f>
        <v/>
      </c>
      <c r="R125" s="2" t="str">
        <f>IF(OR(K125,0),$D125,"")</f>
        <v/>
      </c>
      <c r="S125" s="2">
        <f t="shared" si="6"/>
        <v>51.894301596097648</v>
      </c>
    </row>
    <row r="126" spans="1:30" x14ac:dyDescent="0.25">
      <c r="A126" t="s">
        <v>231</v>
      </c>
      <c r="B126" t="s">
        <v>467</v>
      </c>
      <c r="C126" s="1">
        <v>12212630756</v>
      </c>
      <c r="D126" s="2">
        <f t="shared" si="7"/>
        <v>11.373898718506098</v>
      </c>
      <c r="E126" s="9">
        <v>1</v>
      </c>
      <c r="L126" s="9" t="b">
        <f>OR(E126:K126,0)</f>
        <v>1</v>
      </c>
      <c r="M126" s="7" t="str">
        <f>IF(OR(I126,J126,0),D126,"")</f>
        <v/>
      </c>
      <c r="N126" s="2">
        <f>IF(OR(E126,0),$D126,"")</f>
        <v>11.373898718506098</v>
      </c>
      <c r="O126" s="2" t="str">
        <f>IF(OR(F126,0),$D126,"")</f>
        <v/>
      </c>
      <c r="P126" s="2" t="str">
        <f>IF(OR(G126,0),$D126,"")</f>
        <v/>
      </c>
      <c r="Q126" s="2" t="str">
        <f>IF(OR(H126,0),$D126,"")</f>
        <v/>
      </c>
      <c r="R126" s="2" t="str">
        <f>IF(OR(K126,0),$D126,"")</f>
        <v/>
      </c>
      <c r="S126" s="2">
        <f t="shared" si="6"/>
        <v>11.373898718506098</v>
      </c>
    </row>
    <row r="127" spans="1:30" x14ac:dyDescent="0.25">
      <c r="A127" t="s">
        <v>250</v>
      </c>
      <c r="B127" t="s">
        <v>468</v>
      </c>
      <c r="C127" s="1">
        <v>191279393</v>
      </c>
      <c r="D127" s="2">
        <f t="shared" si="7"/>
        <v>0.17814281675964594</v>
      </c>
      <c r="K127" s="9">
        <v>1</v>
      </c>
      <c r="L127" s="9" t="b">
        <f>OR(E127:K127,0)</f>
        <v>1</v>
      </c>
      <c r="M127" s="7" t="str">
        <f>IF(OR(I127,J127,0),D127,"")</f>
        <v/>
      </c>
      <c r="N127" s="2" t="str">
        <f>IF(OR(E127,0),$D127,"")</f>
        <v/>
      </c>
      <c r="O127" s="2" t="str">
        <f>IF(OR(F127,0),$D127,"")</f>
        <v/>
      </c>
      <c r="P127" s="2" t="str">
        <f>IF(OR(G127,0),$D127,"")</f>
        <v/>
      </c>
      <c r="Q127" s="2" t="str">
        <f>IF(OR(H127,0),$D127,"")</f>
        <v/>
      </c>
      <c r="R127" s="2">
        <f>IF(OR(K127,0),$D127,"")</f>
        <v>0.17814281675964594</v>
      </c>
      <c r="S127" s="2">
        <f t="shared" si="6"/>
        <v>0.17814281675964594</v>
      </c>
    </row>
    <row r="128" spans="1:30" x14ac:dyDescent="0.25">
      <c r="A128" t="s">
        <v>238</v>
      </c>
      <c r="B128" t="s">
        <v>413</v>
      </c>
      <c r="C128" s="1">
        <v>9100367847</v>
      </c>
      <c r="D128" s="2">
        <f t="shared" si="7"/>
        <v>8.4753780132159591</v>
      </c>
      <c r="I128" s="9">
        <v>1</v>
      </c>
      <c r="L128" s="9" t="b">
        <f>OR(E128:K128,0)</f>
        <v>1</v>
      </c>
      <c r="M128" s="7">
        <f>IF(OR(I128,J128,0),D128,"")</f>
        <v>8.4753780132159591</v>
      </c>
      <c r="N128" s="2" t="str">
        <f>IF(OR(E128,0),$D128,"")</f>
        <v/>
      </c>
      <c r="O128" s="2" t="str">
        <f>IF(OR(F128,0),$D128,"")</f>
        <v/>
      </c>
      <c r="P128" s="2" t="str">
        <f>IF(OR(G128,0),$D128,"")</f>
        <v/>
      </c>
      <c r="Q128" s="2" t="str">
        <f>IF(OR(H128,0),$D128,"")</f>
        <v/>
      </c>
      <c r="R128" s="2" t="str">
        <f>IF(OR(K128,0),$D128,"")</f>
        <v/>
      </c>
      <c r="S128" s="2">
        <f t="shared" si="6"/>
        <v>8.4753780132159591</v>
      </c>
    </row>
    <row r="129" spans="1:19" x14ac:dyDescent="0.25">
      <c r="A129" t="s">
        <v>246</v>
      </c>
      <c r="B129" t="s">
        <v>469</v>
      </c>
      <c r="C129" s="1">
        <v>58093363150</v>
      </c>
      <c r="D129" s="2">
        <f t="shared" si="7"/>
        <v>54.103660536929965</v>
      </c>
      <c r="I129" s="9">
        <v>1</v>
      </c>
      <c r="L129" s="9" t="b">
        <f>OR(E129:K129,0)</f>
        <v>1</v>
      </c>
      <c r="M129" s="7">
        <f>IF(OR(I129,J129,0),D129,"")</f>
        <v>54.103660536929965</v>
      </c>
      <c r="N129" s="2" t="str">
        <f>IF(OR(E129,0),$D129,"")</f>
        <v/>
      </c>
      <c r="O129" s="2" t="str">
        <f>IF(OR(F129,0),$D129,"")</f>
        <v/>
      </c>
      <c r="P129" s="2" t="str">
        <f>IF(OR(G129,0),$D129,"")</f>
        <v/>
      </c>
      <c r="Q129" s="2" t="str">
        <f>IF(OR(H129,0),$D129,"")</f>
        <v/>
      </c>
      <c r="R129" s="2" t="str">
        <f>IF(OR(K129,0),$D129,"")</f>
        <v/>
      </c>
      <c r="S129" s="2">
        <f t="shared" si="6"/>
        <v>54.103660536929965</v>
      </c>
    </row>
    <row r="130" spans="1:19" x14ac:dyDescent="0.25">
      <c r="A130" t="s">
        <v>237</v>
      </c>
      <c r="B130" t="s">
        <v>470</v>
      </c>
      <c r="C130" s="1">
        <v>46451874874</v>
      </c>
      <c r="D130" s="2">
        <f t="shared" si="7"/>
        <v>43.261679703369737</v>
      </c>
      <c r="E130" s="9">
        <v>1</v>
      </c>
      <c r="L130" s="9" t="b">
        <f>OR(E130:K130,0)</f>
        <v>1</v>
      </c>
      <c r="M130" s="7" t="str">
        <f>IF(OR(I130,J130,0),D130,"")</f>
        <v/>
      </c>
      <c r="N130" s="2">
        <f>IF(OR(E130,0),$D130,"")</f>
        <v>43.261679703369737</v>
      </c>
      <c r="O130" s="2" t="str">
        <f>IF(OR(F130,0),$D130,"")</f>
        <v/>
      </c>
      <c r="P130" s="2" t="str">
        <f>IF(OR(G130,0),$D130,"")</f>
        <v/>
      </c>
      <c r="Q130" s="2" t="str">
        <f>IF(OR(H130,0),$D130,"")</f>
        <v/>
      </c>
      <c r="R130" s="2" t="str">
        <f>IF(OR(K130,0),$D130,"")</f>
        <v/>
      </c>
      <c r="S130" s="2">
        <f t="shared" si="6"/>
        <v>43.261679703369737</v>
      </c>
    </row>
    <row r="131" spans="1:19" x14ac:dyDescent="0.25">
      <c r="A131" t="s">
        <v>241</v>
      </c>
      <c r="B131" t="s">
        <v>471</v>
      </c>
      <c r="C131" s="1">
        <v>9599187917</v>
      </c>
      <c r="D131" s="2">
        <f t="shared" si="7"/>
        <v>8.9399404050782323</v>
      </c>
      <c r="I131" s="9">
        <v>1</v>
      </c>
      <c r="L131" s="9" t="b">
        <f>OR(E131:K131,0)</f>
        <v>1</v>
      </c>
      <c r="M131" s="7">
        <f>IF(OR(I131,J131,0),D131,"")</f>
        <v>8.9399404050782323</v>
      </c>
      <c r="N131" s="2" t="str">
        <f>IF(OR(E131,0),$D131,"")</f>
        <v/>
      </c>
      <c r="O131" s="2" t="str">
        <f>IF(OR(F131,0),$D131,"")</f>
        <v/>
      </c>
      <c r="P131" s="2" t="str">
        <f>IF(OR(G131,0),$D131,"")</f>
        <v/>
      </c>
      <c r="Q131" s="2" t="str">
        <f>IF(OR(H131,0),$D131,"")</f>
        <v/>
      </c>
      <c r="R131" s="2" t="str">
        <f>IF(OR(K131,0),$D131,"")</f>
        <v/>
      </c>
      <c r="S131" s="2">
        <f t="shared" si="6"/>
        <v>8.9399404050782323</v>
      </c>
    </row>
    <row r="132" spans="1:19" x14ac:dyDescent="0.25">
      <c r="A132" t="s">
        <v>244</v>
      </c>
      <c r="B132" t="s">
        <v>472</v>
      </c>
      <c r="C132" s="1">
        <v>15443524345</v>
      </c>
      <c r="D132" s="2">
        <f t="shared" si="7"/>
        <v>14.382902854122221</v>
      </c>
      <c r="I132" s="9">
        <v>1</v>
      </c>
      <c r="L132" s="9" t="b">
        <f>OR(E132:K132,0)</f>
        <v>1</v>
      </c>
      <c r="M132" s="7">
        <f>IF(OR(I132,J132,0),D132,"")</f>
        <v>14.382902854122221</v>
      </c>
      <c r="N132" s="2" t="str">
        <f>IF(OR(E132,0),$D132,"")</f>
        <v/>
      </c>
      <c r="O132" s="2" t="str">
        <f>IF(OR(F132,0),$D132,"")</f>
        <v/>
      </c>
      <c r="P132" s="2" t="str">
        <f>IF(OR(G132,0),$D132,"")</f>
        <v/>
      </c>
      <c r="Q132" s="2" t="str">
        <f>IF(OR(H132,0),$D132,"")</f>
        <v/>
      </c>
      <c r="R132" s="2" t="str">
        <f>IF(OR(K132,0),$D132,"")</f>
        <v/>
      </c>
      <c r="S132" s="2">
        <f t="shared" ref="S132:S195" si="8">IF(OR(L132,0),$D132,"")</f>
        <v>14.382902854122221</v>
      </c>
    </row>
    <row r="133" spans="1:19" x14ac:dyDescent="0.25">
      <c r="A133" t="s">
        <v>233</v>
      </c>
      <c r="B133" t="s">
        <v>473</v>
      </c>
      <c r="C133" s="1">
        <v>28274120886</v>
      </c>
      <c r="D133" s="2">
        <f t="shared" si="7"/>
        <v>26.332327058538795</v>
      </c>
      <c r="I133" s="9">
        <v>1</v>
      </c>
      <c r="L133" s="9" t="b">
        <f>OR(E133:K133,0)</f>
        <v>1</v>
      </c>
      <c r="M133" s="7">
        <f>IF(OR(I133,J133,0),D133,"")</f>
        <v>26.332327058538795</v>
      </c>
      <c r="N133" s="2" t="str">
        <f>IF(OR(E133,0),$D133,"")</f>
        <v/>
      </c>
      <c r="O133" s="2" t="str">
        <f>IF(OR(F133,0),$D133,"")</f>
        <v/>
      </c>
      <c r="P133" s="2" t="str">
        <f>IF(OR(G133,0),$D133,"")</f>
        <v/>
      </c>
      <c r="Q133" s="2" t="str">
        <f>IF(OR(H133,0),$D133,"")</f>
        <v/>
      </c>
      <c r="R133" s="2" t="str">
        <f>IF(OR(K133,0),$D133,"")</f>
        <v/>
      </c>
      <c r="S133" s="2">
        <f t="shared" si="8"/>
        <v>26.332327058538795</v>
      </c>
    </row>
    <row r="134" spans="1:19" x14ac:dyDescent="0.25">
      <c r="A134" t="s">
        <v>230</v>
      </c>
      <c r="B134" t="s">
        <v>474</v>
      </c>
      <c r="C134" s="1">
        <v>63509843142</v>
      </c>
      <c r="D134" s="2">
        <f t="shared" si="7"/>
        <v>59.148150628432631</v>
      </c>
      <c r="I134" s="9">
        <v>1</v>
      </c>
      <c r="L134" s="9" t="b">
        <f>OR(E134:K134,0)</f>
        <v>1</v>
      </c>
      <c r="M134" s="7">
        <f>IF(OR(I134,J134,0),D134,"")</f>
        <v>59.148150628432631</v>
      </c>
      <c r="N134" s="2" t="str">
        <f>IF(OR(E134,0),$D134,"")</f>
        <v/>
      </c>
      <c r="O134" s="2" t="str">
        <f>IF(OR(F134,0),$D134,"")</f>
        <v/>
      </c>
      <c r="P134" s="2" t="str">
        <f>IF(OR(G134,0),$D134,"")</f>
        <v/>
      </c>
      <c r="Q134" s="2" t="str">
        <f>IF(OR(H134,0),$D134,"")</f>
        <v/>
      </c>
      <c r="R134" s="2" t="str">
        <f>IF(OR(K134,0),$D134,"")</f>
        <v/>
      </c>
      <c r="S134" s="2">
        <f t="shared" si="8"/>
        <v>59.148150628432631</v>
      </c>
    </row>
    <row r="135" spans="1:19" x14ac:dyDescent="0.25">
      <c r="A135" t="s">
        <v>240</v>
      </c>
      <c r="B135" t="s">
        <v>475</v>
      </c>
      <c r="C135" s="1">
        <v>59674107606</v>
      </c>
      <c r="D135" s="2">
        <f t="shared" si="7"/>
        <v>55.575843533501029</v>
      </c>
      <c r="I135" s="9">
        <v>1</v>
      </c>
      <c r="L135" s="9" t="b">
        <f>OR(E135:K135,0)</f>
        <v>1</v>
      </c>
      <c r="M135" s="7">
        <f>IF(OR(I135,J135,0),D135,"")</f>
        <v>55.575843533501029</v>
      </c>
      <c r="N135" s="2" t="str">
        <f>IF(OR(E135,0),$D135,"")</f>
        <v/>
      </c>
      <c r="O135" s="2" t="str">
        <f>IF(OR(F135,0),$D135,"")</f>
        <v/>
      </c>
      <c r="P135" s="2" t="str">
        <f>IF(OR(G135,0),$D135,"")</f>
        <v/>
      </c>
      <c r="Q135" s="2" t="str">
        <f>IF(OR(H135,0),$D135,"")</f>
        <v/>
      </c>
      <c r="R135" s="2" t="str">
        <f>IF(OR(K135,0),$D135,"")</f>
        <v/>
      </c>
      <c r="S135" s="2">
        <f t="shared" si="8"/>
        <v>55.575843533501029</v>
      </c>
    </row>
    <row r="136" spans="1:19" x14ac:dyDescent="0.25">
      <c r="A136" t="s">
        <v>229</v>
      </c>
      <c r="B136" t="s">
        <v>472</v>
      </c>
      <c r="C136" s="1">
        <v>15196614725</v>
      </c>
      <c r="D136" s="2">
        <f t="shared" si="7"/>
        <v>14.152950351126492</v>
      </c>
      <c r="G136" s="9">
        <v>1</v>
      </c>
      <c r="L136" s="9" t="b">
        <f>OR(E136:K136,0)</f>
        <v>1</v>
      </c>
      <c r="M136" s="7" t="str">
        <f>IF(OR(I136,J136,0),D136,"")</f>
        <v/>
      </c>
      <c r="N136" s="2" t="str">
        <f>IF(OR(E136,0),$D136,"")</f>
        <v/>
      </c>
      <c r="O136" s="2" t="str">
        <f>IF(OR(F136,0),$D136,"")</f>
        <v/>
      </c>
      <c r="P136" s="2">
        <f>IF(OR(G136,0),$D136,"")</f>
        <v>14.152950351126492</v>
      </c>
      <c r="Q136" s="2" t="str">
        <f>IF(OR(H136,0),$D136,"")</f>
        <v/>
      </c>
      <c r="R136" s="2" t="str">
        <f>IF(OR(K136,0),$D136,"")</f>
        <v/>
      </c>
      <c r="S136" s="2">
        <f t="shared" si="8"/>
        <v>14.152950351126492</v>
      </c>
    </row>
    <row r="137" spans="1:19" x14ac:dyDescent="0.25">
      <c r="A137" t="s">
        <v>235</v>
      </c>
      <c r="B137" t="s">
        <v>461</v>
      </c>
      <c r="C137" s="1">
        <v>34797699340</v>
      </c>
      <c r="D137" s="2">
        <f t="shared" si="7"/>
        <v>32.407882940024137</v>
      </c>
      <c r="I137" s="9">
        <v>1</v>
      </c>
      <c r="L137" s="9" t="b">
        <f>OR(E137:K137,0)</f>
        <v>1</v>
      </c>
      <c r="M137" s="7">
        <f>IF(OR(I137,J137,0),D137,"")</f>
        <v>32.407882940024137</v>
      </c>
      <c r="N137" s="2" t="str">
        <f>IF(OR(E137,0),$D137,"")</f>
        <v/>
      </c>
      <c r="O137" s="2" t="str">
        <f>IF(OR(F137,0),$D137,"")</f>
        <v/>
      </c>
      <c r="P137" s="2" t="str">
        <f>IF(OR(G137,0),$D137,"")</f>
        <v/>
      </c>
      <c r="Q137" s="2" t="str">
        <f>IF(OR(H137,0),$D137,"")</f>
        <v/>
      </c>
      <c r="R137" s="2" t="str">
        <f>IF(OR(K137,0),$D137,"")</f>
        <v/>
      </c>
      <c r="S137" s="2">
        <f t="shared" si="8"/>
        <v>32.407882940024137</v>
      </c>
    </row>
    <row r="138" spans="1:19" x14ac:dyDescent="0.25">
      <c r="A138" t="s">
        <v>242</v>
      </c>
      <c r="B138" t="s">
        <v>463</v>
      </c>
      <c r="C138" s="1">
        <v>23717659230</v>
      </c>
      <c r="D138" s="2">
        <f t="shared" si="7"/>
        <v>22.088791457936168</v>
      </c>
      <c r="I138" s="9">
        <v>1</v>
      </c>
      <c r="L138" s="9" t="b">
        <f>OR(E138:K138,0)</f>
        <v>1</v>
      </c>
      <c r="M138" s="7">
        <f>IF(OR(I138,J138,0),D138,"")</f>
        <v>22.088791457936168</v>
      </c>
      <c r="N138" s="2" t="str">
        <f>IF(OR(E138,0),$D138,"")</f>
        <v/>
      </c>
      <c r="O138" s="2" t="str">
        <f>IF(OR(F138,0),$D138,"")</f>
        <v/>
      </c>
      <c r="P138" s="2" t="str">
        <f>IF(OR(G138,0),$D138,"")</f>
        <v/>
      </c>
      <c r="Q138" s="2" t="str">
        <f>IF(OR(H138,0),$D138,"")</f>
        <v/>
      </c>
      <c r="R138" s="2" t="str">
        <f>IF(OR(K138,0),$D138,"")</f>
        <v/>
      </c>
      <c r="S138" s="2">
        <f t="shared" si="8"/>
        <v>22.088791457936168</v>
      </c>
    </row>
    <row r="139" spans="1:19" x14ac:dyDescent="0.25">
      <c r="A139" t="s">
        <v>243</v>
      </c>
      <c r="B139" t="s">
        <v>476</v>
      </c>
      <c r="C139" s="1">
        <v>52511378131</v>
      </c>
      <c r="D139" s="2">
        <f t="shared" si="7"/>
        <v>48.905031877569854</v>
      </c>
      <c r="G139" s="9">
        <v>1</v>
      </c>
      <c r="L139" s="9" t="b">
        <f>OR(E139:K139,0)</f>
        <v>1</v>
      </c>
      <c r="M139" s="7" t="str">
        <f>IF(OR(I139,J139,0),D139,"")</f>
        <v/>
      </c>
      <c r="N139" s="2" t="str">
        <f>IF(OR(E139,0),$D139,"")</f>
        <v/>
      </c>
      <c r="O139" s="2" t="str">
        <f>IF(OR(F139,0),$D139,"")</f>
        <v/>
      </c>
      <c r="P139" s="2">
        <f>IF(OR(G139,0),$D139,"")</f>
        <v>48.905031877569854</v>
      </c>
      <c r="Q139" s="2" t="str">
        <f>IF(OR(H139,0),$D139,"")</f>
        <v/>
      </c>
      <c r="R139" s="2" t="str">
        <f>IF(OR(K139,0),$D139,"")</f>
        <v/>
      </c>
      <c r="S139" s="2">
        <f t="shared" si="8"/>
        <v>48.905031877569854</v>
      </c>
    </row>
    <row r="140" spans="1:19" x14ac:dyDescent="0.25">
      <c r="A140" t="s">
        <v>251</v>
      </c>
      <c r="B140" t="s">
        <v>477</v>
      </c>
      <c r="C140" s="1">
        <v>161518690</v>
      </c>
      <c r="D140" s="2">
        <f t="shared" si="7"/>
        <v>0.15042600221931934</v>
      </c>
      <c r="I140" s="9">
        <v>1</v>
      </c>
      <c r="L140" s="9" t="b">
        <f>OR(E140:K140,0)</f>
        <v>1</v>
      </c>
      <c r="M140" s="7">
        <f>IF(OR(I140,J140,0),D140,"")</f>
        <v>0.15042600221931934</v>
      </c>
      <c r="N140" s="2" t="str">
        <f>IF(OR(E140,0),$D140,"")</f>
        <v/>
      </c>
      <c r="O140" s="2" t="str">
        <f>IF(OR(F140,0),$D140,"")</f>
        <v/>
      </c>
      <c r="P140" s="2" t="str">
        <f>IF(OR(G140,0),$D140,"")</f>
        <v/>
      </c>
      <c r="Q140" s="2" t="str">
        <f>IF(OR(H140,0),$D140,"")</f>
        <v/>
      </c>
      <c r="R140" s="2" t="str">
        <f>IF(OR(K140,0),$D140,"")</f>
        <v/>
      </c>
      <c r="S140" s="2">
        <f t="shared" si="8"/>
        <v>0.15042600221931934</v>
      </c>
    </row>
    <row r="141" spans="1:19" x14ac:dyDescent="0.25">
      <c r="A141" t="s">
        <v>248</v>
      </c>
      <c r="B141" t="s">
        <v>478</v>
      </c>
      <c r="C141" s="1">
        <v>137458914</v>
      </c>
      <c r="D141" s="2">
        <f t="shared" si="7"/>
        <v>0.12801858969032764</v>
      </c>
      <c r="I141" s="9">
        <v>1</v>
      </c>
      <c r="L141" s="9" t="b">
        <f>OR(E141:K141,0)</f>
        <v>1</v>
      </c>
      <c r="M141" s="7">
        <f>IF(OR(I141,J141,0),D141,"")</f>
        <v>0.12801858969032764</v>
      </c>
      <c r="N141" s="2" t="str">
        <f>IF(OR(E141,0),$D141,"")</f>
        <v/>
      </c>
      <c r="O141" s="2" t="str">
        <f>IF(OR(F141,0),$D141,"")</f>
        <v/>
      </c>
      <c r="P141" s="2" t="str">
        <f>IF(OR(G141,0),$D141,"")</f>
        <v/>
      </c>
      <c r="Q141" s="2" t="str">
        <f>IF(OR(H141,0),$D141,"")</f>
        <v/>
      </c>
      <c r="R141" s="2" t="str">
        <f>IF(OR(K141,0),$D141,"")</f>
        <v/>
      </c>
      <c r="S141" s="2">
        <f t="shared" si="8"/>
        <v>0.12801858969032764</v>
      </c>
    </row>
    <row r="142" spans="1:19" x14ac:dyDescent="0.25">
      <c r="A142" t="s">
        <v>346</v>
      </c>
      <c r="B142" t="s">
        <v>463</v>
      </c>
      <c r="C142" s="1">
        <f>23*2^30</f>
        <v>24696061952</v>
      </c>
      <c r="D142" s="2">
        <f t="shared" si="7"/>
        <v>23</v>
      </c>
      <c r="I142" s="9">
        <v>1</v>
      </c>
      <c r="L142" s="9" t="b">
        <f>OR(E142:K142,0)</f>
        <v>1</v>
      </c>
      <c r="M142" s="7">
        <f>IF(OR(I142,J142,0),D142,"")</f>
        <v>23</v>
      </c>
      <c r="N142" s="2" t="str">
        <f>IF(OR(E142,0),$D142,"")</f>
        <v/>
      </c>
      <c r="O142" s="2" t="str">
        <f>IF(OR(F142,0),$D142,"")</f>
        <v/>
      </c>
      <c r="P142" s="2" t="str">
        <f>IF(OR(G142,0),$D142,"")</f>
        <v/>
      </c>
      <c r="Q142" s="2" t="str">
        <f>IF(OR(H142,0),$D142,"")</f>
        <v/>
      </c>
      <c r="R142" s="2" t="str">
        <f>IF(OR(K142,0),$D142,"")</f>
        <v/>
      </c>
      <c r="S142" s="2">
        <f t="shared" si="8"/>
        <v>23</v>
      </c>
    </row>
    <row r="143" spans="1:19" x14ac:dyDescent="0.25">
      <c r="A143" t="s">
        <v>347</v>
      </c>
      <c r="B143" t="s">
        <v>479</v>
      </c>
      <c r="C143" s="1">
        <f>8.5*2^30</f>
        <v>9126805504</v>
      </c>
      <c r="D143" s="2">
        <f>C143/(1024*1024*1024)</f>
        <v>8.5</v>
      </c>
      <c r="E143" s="9">
        <v>1</v>
      </c>
      <c r="L143" s="9" t="b">
        <f>OR(E143:K143,0)</f>
        <v>1</v>
      </c>
      <c r="M143" s="7" t="str">
        <f>IF(OR(I143,J143,0),D143,"")</f>
        <v/>
      </c>
      <c r="N143" s="2">
        <f>IF(OR(E143,0),$D143,"")</f>
        <v>8.5</v>
      </c>
      <c r="O143" s="2" t="str">
        <f>IF(OR(F143,0),$D143,"")</f>
        <v/>
      </c>
      <c r="P143" s="2" t="str">
        <f>IF(OR(G143,0),$D143,"")</f>
        <v/>
      </c>
      <c r="Q143" s="2" t="str">
        <f>IF(OR(H143,0),$D143,"")</f>
        <v/>
      </c>
      <c r="R143" s="2" t="str">
        <f>IF(OR(K143,0),$D143,"")</f>
        <v/>
      </c>
      <c r="S143" s="2">
        <f t="shared" si="8"/>
        <v>8.5</v>
      </c>
    </row>
    <row r="144" spans="1:19" x14ac:dyDescent="0.25">
      <c r="A144" t="s">
        <v>348</v>
      </c>
      <c r="B144" t="s">
        <v>403</v>
      </c>
      <c r="C144" s="1">
        <f>1.7*2^30</f>
        <v>1825361100.8</v>
      </c>
      <c r="D144" s="2">
        <f>C144/(1024*1024*1024)</f>
        <v>1.7</v>
      </c>
      <c r="E144" s="9">
        <v>1</v>
      </c>
      <c r="L144" s="9" t="b">
        <f>OR(E144:K144,0)</f>
        <v>1</v>
      </c>
      <c r="M144" s="7" t="str">
        <f>IF(OR(I144,J144,0),D144,"")</f>
        <v/>
      </c>
      <c r="N144" s="2">
        <f>IF(OR(E144,0),$D144,"")</f>
        <v>1.7</v>
      </c>
      <c r="O144" s="2" t="str">
        <f>IF(OR(F144,0),$D144,"")</f>
        <v/>
      </c>
      <c r="P144" s="2" t="str">
        <f>IF(OR(G144,0),$D144,"")</f>
        <v/>
      </c>
      <c r="Q144" s="2" t="str">
        <f>IF(OR(H144,0),$D144,"")</f>
        <v/>
      </c>
      <c r="R144" s="2" t="str">
        <f>IF(OR(K144,0),$D144,"")</f>
        <v/>
      </c>
      <c r="S144" s="2">
        <f t="shared" si="8"/>
        <v>1.7</v>
      </c>
    </row>
    <row r="145" spans="1:19" x14ac:dyDescent="0.25">
      <c r="A145" t="s">
        <v>349</v>
      </c>
      <c r="B145" t="s">
        <v>480</v>
      </c>
      <c r="C145" s="1">
        <f>16*2^20</f>
        <v>16777216</v>
      </c>
      <c r="D145" s="2">
        <f>C145/(1024*1024*1024)</f>
        <v>1.5625E-2</v>
      </c>
      <c r="I145" s="9">
        <v>1</v>
      </c>
      <c r="L145" s="9" t="b">
        <f>OR(E145:K145,0)</f>
        <v>1</v>
      </c>
      <c r="M145" s="7">
        <f>IF(OR(I145,J145,0),D145,"")</f>
        <v>1.5625E-2</v>
      </c>
      <c r="N145" s="2" t="str">
        <f>IF(OR(E145,0),$D145,"")</f>
        <v/>
      </c>
      <c r="O145" s="2" t="str">
        <f>IF(OR(F145,0),$D145,"")</f>
        <v/>
      </c>
      <c r="P145" s="2" t="str">
        <f>IF(OR(G145,0),$D145,"")</f>
        <v/>
      </c>
      <c r="Q145" s="2" t="str">
        <f>IF(OR(H145,0),$D145,"")</f>
        <v/>
      </c>
      <c r="R145" s="2" t="str">
        <f>IF(OR(K145,0),$D145,"")</f>
        <v/>
      </c>
      <c r="S145" s="2">
        <f t="shared" si="8"/>
        <v>1.5625E-2</v>
      </c>
    </row>
    <row r="146" spans="1:19" x14ac:dyDescent="0.25">
      <c r="A146" t="s">
        <v>350</v>
      </c>
      <c r="B146" t="s">
        <v>481</v>
      </c>
      <c r="C146" s="1">
        <f>37*2^30</f>
        <v>39728447488</v>
      </c>
      <c r="D146" s="2">
        <f>C146/(1024*1024*1024)</f>
        <v>37</v>
      </c>
      <c r="I146" s="9">
        <v>1</v>
      </c>
      <c r="L146" s="9" t="b">
        <f>OR(E146:K146,0)</f>
        <v>1</v>
      </c>
      <c r="M146" s="7">
        <f>IF(OR(I146,J146,0),D146,"")</f>
        <v>37</v>
      </c>
      <c r="N146" s="2" t="str">
        <f>IF(OR(E146,0),$D146,"")</f>
        <v/>
      </c>
      <c r="O146" s="2" t="str">
        <f>IF(OR(F146,0),$D146,"")</f>
        <v/>
      </c>
      <c r="P146" s="2" t="str">
        <f>IF(OR(G146,0),$D146,"")</f>
        <v/>
      </c>
      <c r="Q146" s="2" t="str">
        <f>IF(OR(H146,0),$D146,"")</f>
        <v/>
      </c>
      <c r="R146" s="2" t="str">
        <f>IF(OR(K146,0),$D146,"")</f>
        <v/>
      </c>
      <c r="S146" s="2">
        <f t="shared" si="8"/>
        <v>37</v>
      </c>
    </row>
    <row r="147" spans="1:19" x14ac:dyDescent="0.25">
      <c r="A147" t="s">
        <v>351</v>
      </c>
      <c r="B147" t="s">
        <v>482</v>
      </c>
      <c r="C147" s="1">
        <f>92*2^20</f>
        <v>96468992</v>
      </c>
      <c r="D147" s="2">
        <f>C147/(1024*1024*1024)</f>
        <v>8.984375E-2</v>
      </c>
      <c r="E147" s="9">
        <v>1</v>
      </c>
      <c r="L147" s="9" t="b">
        <f>OR(E147:K147,0)</f>
        <v>1</v>
      </c>
      <c r="M147" s="7" t="str">
        <f>IF(OR(I147,J147,0),D147,"")</f>
        <v/>
      </c>
      <c r="N147" s="2">
        <f>IF(OR(E147,0),$D147,"")</f>
        <v>8.984375E-2</v>
      </c>
      <c r="O147" s="2" t="str">
        <f>IF(OR(F147,0),$D147,"")</f>
        <v/>
      </c>
      <c r="P147" s="2" t="str">
        <f>IF(OR(G147,0),$D147,"")</f>
        <v/>
      </c>
      <c r="Q147" s="2" t="str">
        <f>IF(OR(H147,0),$D147,"")</f>
        <v/>
      </c>
      <c r="R147" s="2" t="str">
        <f>IF(OR(K147,0),$D147,"")</f>
        <v/>
      </c>
      <c r="S147" s="2">
        <f t="shared" si="8"/>
        <v>8.984375E-2</v>
      </c>
    </row>
    <row r="148" spans="1:19" x14ac:dyDescent="0.25">
      <c r="A148" t="s">
        <v>111</v>
      </c>
      <c r="B148" t="s">
        <v>483</v>
      </c>
      <c r="C148" s="1">
        <v>38417020309</v>
      </c>
      <c r="D148" s="2">
        <f t="shared" ref="D148:D211" si="9">C148/(1024*1024*1024)</f>
        <v>35.778638263233006</v>
      </c>
      <c r="L148" s="9" t="b">
        <f>OR(E148:K148,0)</f>
        <v>0</v>
      </c>
      <c r="M148" s="7" t="str">
        <f>IF(OR(I148,J148,0),D148,"")</f>
        <v/>
      </c>
      <c r="N148" s="2" t="str">
        <f>IF(OR(E148,0),$D148,"")</f>
        <v/>
      </c>
      <c r="O148" s="2" t="str">
        <f>IF(OR(F148,0),$D148,"")</f>
        <v/>
      </c>
      <c r="P148" s="2" t="str">
        <f>IF(OR(G148,0),$D148,"")</f>
        <v/>
      </c>
      <c r="Q148" s="2" t="str">
        <f>IF(OR(H148,0),$D148,"")</f>
        <v/>
      </c>
      <c r="R148" s="2" t="str">
        <f>IF(OR(K148,0),$D148,"")</f>
        <v/>
      </c>
      <c r="S148" s="2" t="str">
        <f t="shared" si="8"/>
        <v/>
      </c>
    </row>
    <row r="149" spans="1:19" x14ac:dyDescent="0.25">
      <c r="A149" t="s">
        <v>109</v>
      </c>
      <c r="B149" t="s">
        <v>484</v>
      </c>
      <c r="C149" s="1">
        <v>1604853392</v>
      </c>
      <c r="D149" s="2">
        <f t="shared" si="9"/>
        <v>1.4946361929178238</v>
      </c>
      <c r="J149" s="9">
        <v>1</v>
      </c>
      <c r="L149" s="9" t="b">
        <f>OR(E149:K149,0)</f>
        <v>1</v>
      </c>
      <c r="M149" s="7">
        <f>IF(OR(I149,J149,0),D149,"")</f>
        <v>1.4946361929178238</v>
      </c>
      <c r="N149" s="2" t="str">
        <f>IF(OR(E149,0),$D149,"")</f>
        <v/>
      </c>
      <c r="O149" s="2" t="str">
        <f>IF(OR(F149,0),$D149,"")</f>
        <v/>
      </c>
      <c r="P149" s="2" t="str">
        <f>IF(OR(G149,0),$D149,"")</f>
        <v/>
      </c>
      <c r="Q149" s="2" t="str">
        <f>IF(OR(H149,0),$D149,"")</f>
        <v/>
      </c>
      <c r="R149" s="2" t="str">
        <f>IF(OR(K149,0),$D149,"")</f>
        <v/>
      </c>
      <c r="S149" s="2">
        <f t="shared" si="8"/>
        <v>1.4946361929178238</v>
      </c>
    </row>
    <row r="150" spans="1:19" x14ac:dyDescent="0.25">
      <c r="A150" t="s">
        <v>110</v>
      </c>
      <c r="B150" t="s">
        <v>432</v>
      </c>
      <c r="C150" s="1">
        <v>6680045575</v>
      </c>
      <c r="D150" s="2">
        <f t="shared" si="9"/>
        <v>6.2212772434577346</v>
      </c>
      <c r="J150" s="9">
        <v>1</v>
      </c>
      <c r="L150" s="9" t="b">
        <f>OR(E150:K150,0)</f>
        <v>1</v>
      </c>
      <c r="M150" s="7">
        <f>IF(OR(I150,J150,0),D150,"")</f>
        <v>6.2212772434577346</v>
      </c>
      <c r="N150" s="2" t="str">
        <f>IF(OR(E150,0),$D150,"")</f>
        <v/>
      </c>
      <c r="O150" s="2" t="str">
        <f>IF(OR(F150,0),$D150,"")</f>
        <v/>
      </c>
      <c r="P150" s="2" t="str">
        <f>IF(OR(G150,0),$D150,"")</f>
        <v/>
      </c>
      <c r="Q150" s="2" t="str">
        <f>IF(OR(H150,0),$D150,"")</f>
        <v/>
      </c>
      <c r="R150" s="2" t="str">
        <f>IF(OR(K150,0),$D150,"")</f>
        <v/>
      </c>
      <c r="S150" s="2">
        <f t="shared" si="8"/>
        <v>6.2212772434577346</v>
      </c>
    </row>
    <row r="151" spans="1:19" x14ac:dyDescent="0.25">
      <c r="A151" t="s">
        <v>107</v>
      </c>
      <c r="B151" t="s">
        <v>485</v>
      </c>
      <c r="C151" s="1">
        <v>10411903604</v>
      </c>
      <c r="D151" s="2">
        <f t="shared" si="9"/>
        <v>9.6968408711254597</v>
      </c>
      <c r="J151" s="9">
        <v>1</v>
      </c>
      <c r="L151" s="9" t="b">
        <f>OR(E151:K151,0)</f>
        <v>1</v>
      </c>
      <c r="M151" s="7">
        <f>IF(OR(I151,J151,0),D151,"")</f>
        <v>9.6968408711254597</v>
      </c>
      <c r="N151" s="2" t="str">
        <f>IF(OR(E151,0),$D151,"")</f>
        <v/>
      </c>
      <c r="O151" s="2" t="str">
        <f>IF(OR(F151,0),$D151,"")</f>
        <v/>
      </c>
      <c r="P151" s="2" t="str">
        <f>IF(OR(G151,0),$D151,"")</f>
        <v/>
      </c>
      <c r="Q151" s="2" t="str">
        <f>IF(OR(H151,0),$D151,"")</f>
        <v/>
      </c>
      <c r="R151" s="2" t="str">
        <f>IF(OR(K151,0),$D151,"")</f>
        <v/>
      </c>
      <c r="S151" s="2">
        <f t="shared" si="8"/>
        <v>9.6968408711254597</v>
      </c>
    </row>
    <row r="152" spans="1:19" x14ac:dyDescent="0.25">
      <c r="A152" t="s">
        <v>105</v>
      </c>
      <c r="B152" t="s">
        <v>440</v>
      </c>
      <c r="C152" s="1">
        <v>1721115437</v>
      </c>
      <c r="D152" s="2">
        <f t="shared" si="9"/>
        <v>1.6029136599972844</v>
      </c>
      <c r="E152" s="9">
        <v>1</v>
      </c>
      <c r="L152" s="9" t="b">
        <f>OR(E152:K152,0)</f>
        <v>1</v>
      </c>
      <c r="M152" s="7" t="str">
        <f>IF(OR(I152,J152,0),D152,"")</f>
        <v/>
      </c>
      <c r="N152" s="2">
        <f>IF(OR(E152,0),$D152,"")</f>
        <v>1.6029136599972844</v>
      </c>
      <c r="O152" s="2" t="str">
        <f>IF(OR(F152,0),$D152,"")</f>
        <v/>
      </c>
      <c r="P152" s="2" t="str">
        <f>IF(OR(G152,0),$D152,"")</f>
        <v/>
      </c>
      <c r="Q152" s="2" t="str">
        <f>IF(OR(H152,0),$D152,"")</f>
        <v/>
      </c>
      <c r="R152" s="2" t="str">
        <f>IF(OR(K152,0),$D152,"")</f>
        <v/>
      </c>
      <c r="S152" s="2">
        <f t="shared" si="8"/>
        <v>1.6029136599972844</v>
      </c>
    </row>
    <row r="153" spans="1:19" x14ac:dyDescent="0.25">
      <c r="A153" t="s">
        <v>106</v>
      </c>
      <c r="B153" t="s">
        <v>446</v>
      </c>
      <c r="C153" s="1">
        <v>12921734977</v>
      </c>
      <c r="D153" s="2">
        <f t="shared" si="9"/>
        <v>12.034303487278521</v>
      </c>
      <c r="E153" s="9">
        <v>1</v>
      </c>
      <c r="L153" s="9" t="b">
        <f>OR(E153:K153,0)</f>
        <v>1</v>
      </c>
      <c r="M153" s="7" t="str">
        <f>IF(OR(I153,J153,0),D153,"")</f>
        <v/>
      </c>
      <c r="N153" s="2">
        <f>IF(OR(E153,0),$D153,"")</f>
        <v>12.034303487278521</v>
      </c>
      <c r="O153" s="2" t="str">
        <f>IF(OR(F153,0),$D153,"")</f>
        <v/>
      </c>
      <c r="P153" s="2" t="str">
        <f>IF(OR(G153,0),$D153,"")</f>
        <v/>
      </c>
      <c r="Q153" s="2" t="str">
        <f>IF(OR(H153,0),$D153,"")</f>
        <v/>
      </c>
      <c r="R153" s="2" t="str">
        <f>IF(OR(K153,0),$D153,"")</f>
        <v/>
      </c>
      <c r="S153" s="2">
        <f t="shared" si="8"/>
        <v>12.034303487278521</v>
      </c>
    </row>
    <row r="154" spans="1:19" x14ac:dyDescent="0.25">
      <c r="A154" t="s">
        <v>108</v>
      </c>
      <c r="B154" t="s">
        <v>486</v>
      </c>
      <c r="C154" s="1">
        <v>5077367327</v>
      </c>
      <c r="D154" s="2">
        <f t="shared" si="9"/>
        <v>4.7286668112501502</v>
      </c>
      <c r="E154" s="9">
        <v>1</v>
      </c>
      <c r="L154" s="9" t="b">
        <f>OR(E154:K154,0)</f>
        <v>1</v>
      </c>
      <c r="M154" s="7" t="str">
        <f>IF(OR(I154,J154,0),D154,"")</f>
        <v/>
      </c>
      <c r="N154" s="2">
        <f>IF(OR(E154,0),$D154,"")</f>
        <v>4.7286668112501502</v>
      </c>
      <c r="O154" s="2" t="str">
        <f>IF(OR(F154,0),$D154,"")</f>
        <v/>
      </c>
      <c r="P154" s="2" t="str">
        <f>IF(OR(G154,0),$D154,"")</f>
        <v/>
      </c>
      <c r="Q154" s="2" t="str">
        <f>IF(OR(H154,0),$D154,"")</f>
        <v/>
      </c>
      <c r="R154" s="2" t="str">
        <f>IF(OR(K154,0),$D154,"")</f>
        <v/>
      </c>
      <c r="S154" s="2">
        <f t="shared" si="8"/>
        <v>4.7286668112501502</v>
      </c>
    </row>
    <row r="155" spans="1:19" x14ac:dyDescent="0.25">
      <c r="A155" t="s">
        <v>291</v>
      </c>
      <c r="B155" t="s">
        <v>373</v>
      </c>
      <c r="C155" s="1">
        <v>4962853844</v>
      </c>
      <c r="D155" s="2">
        <f t="shared" si="9"/>
        <v>4.6220178194344044</v>
      </c>
      <c r="L155" s="9" t="b">
        <f>OR(E155:K155,0)</f>
        <v>0</v>
      </c>
      <c r="M155" s="7" t="str">
        <f>IF(OR(I155,J155,0),D155,"")</f>
        <v/>
      </c>
      <c r="N155" s="2" t="str">
        <f>IF(OR(E155,0),$D155,"")</f>
        <v/>
      </c>
      <c r="O155" s="2" t="str">
        <f>IF(OR(F155,0),$D155,"")</f>
        <v/>
      </c>
      <c r="P155" s="2" t="str">
        <f>IF(OR(G155,0),$D155,"")</f>
        <v/>
      </c>
      <c r="Q155" s="2" t="str">
        <f>IF(OR(H155,0),$D155,"")</f>
        <v/>
      </c>
      <c r="R155" s="2" t="str">
        <f>IF(OR(K155,0),$D155,"")</f>
        <v/>
      </c>
      <c r="S155" s="2" t="str">
        <f t="shared" si="8"/>
        <v/>
      </c>
    </row>
    <row r="156" spans="1:19" x14ac:dyDescent="0.25">
      <c r="A156" t="s">
        <v>287</v>
      </c>
      <c r="B156" t="s">
        <v>480</v>
      </c>
      <c r="C156" s="1">
        <v>16518027</v>
      </c>
      <c r="D156" s="2">
        <f t="shared" si="9"/>
        <v>1.5383611433207989E-2</v>
      </c>
      <c r="K156" s="9">
        <v>1</v>
      </c>
      <c r="L156" s="9" t="b">
        <f>OR(E156:K156,0)</f>
        <v>1</v>
      </c>
      <c r="M156" s="7" t="str">
        <f>IF(OR(I156,J156,0),D156,"")</f>
        <v/>
      </c>
      <c r="N156" s="2" t="str">
        <f>IF(OR(E156,0),$D156,"")</f>
        <v/>
      </c>
      <c r="O156" s="2" t="str">
        <f>IF(OR(F156,0),$D156,"")</f>
        <v/>
      </c>
      <c r="P156" s="2" t="str">
        <f>IF(OR(G156,0),$D156,"")</f>
        <v/>
      </c>
      <c r="Q156" s="2" t="str">
        <f>IF(OR(H156,0),$D156,"")</f>
        <v/>
      </c>
      <c r="R156" s="2">
        <f>IF(OR(K156,0),$D156,"")</f>
        <v>1.5383611433207989E-2</v>
      </c>
      <c r="S156" s="2">
        <f t="shared" si="8"/>
        <v>1.5383611433207989E-2</v>
      </c>
    </row>
    <row r="157" spans="1:19" x14ac:dyDescent="0.25">
      <c r="A157" t="s">
        <v>285</v>
      </c>
      <c r="B157" t="s">
        <v>487</v>
      </c>
      <c r="C157" s="1">
        <v>631028</v>
      </c>
      <c r="D157" s="2">
        <f t="shared" si="9"/>
        <v>5.8769062161445618E-4</v>
      </c>
      <c r="K157" s="9">
        <v>1</v>
      </c>
      <c r="L157" s="9" t="b">
        <f>OR(E157:K157,0)</f>
        <v>1</v>
      </c>
      <c r="M157" s="7" t="str">
        <f>IF(OR(I157,J157,0),D157,"")</f>
        <v/>
      </c>
      <c r="N157" s="2" t="str">
        <f>IF(OR(E157,0),$D157,"")</f>
        <v/>
      </c>
      <c r="O157" s="2" t="str">
        <f>IF(OR(F157,0),$D157,"")</f>
        <v/>
      </c>
      <c r="P157" s="2" t="str">
        <f>IF(OR(G157,0),$D157,"")</f>
        <v/>
      </c>
      <c r="Q157" s="2" t="str">
        <f>IF(OR(H157,0),$D157,"")</f>
        <v/>
      </c>
      <c r="R157" s="2">
        <f>IF(OR(K157,0),$D157,"")</f>
        <v>5.8769062161445618E-4</v>
      </c>
      <c r="S157" s="2">
        <f t="shared" si="8"/>
        <v>5.8769062161445618E-4</v>
      </c>
    </row>
    <row r="158" spans="1:19" x14ac:dyDescent="0.25">
      <c r="A158" t="s">
        <v>288</v>
      </c>
      <c r="B158" t="s">
        <v>488</v>
      </c>
      <c r="C158" s="1">
        <v>109874202</v>
      </c>
      <c r="D158" s="2">
        <f t="shared" si="9"/>
        <v>0.10232832469046116</v>
      </c>
      <c r="K158" s="9">
        <v>1</v>
      </c>
      <c r="L158" s="9" t="b">
        <f>OR(E158:K158,0)</f>
        <v>1</v>
      </c>
      <c r="M158" s="7" t="str">
        <f>IF(OR(I158,J158,0),D158,"")</f>
        <v/>
      </c>
      <c r="N158" s="2" t="str">
        <f>IF(OR(E158,0),$D158,"")</f>
        <v/>
      </c>
      <c r="O158" s="2" t="str">
        <f>IF(OR(F158,0),$D158,"")</f>
        <v/>
      </c>
      <c r="P158" s="2" t="str">
        <f>IF(OR(G158,0),$D158,"")</f>
        <v/>
      </c>
      <c r="Q158" s="2" t="str">
        <f>IF(OR(H158,0),$D158,"")</f>
        <v/>
      </c>
      <c r="R158" s="2">
        <f>IF(OR(K158,0),$D158,"")</f>
        <v>0.10232832469046116</v>
      </c>
      <c r="S158" s="2">
        <f t="shared" si="8"/>
        <v>0.10232832469046116</v>
      </c>
    </row>
    <row r="159" spans="1:19" x14ac:dyDescent="0.25">
      <c r="A159" t="s">
        <v>286</v>
      </c>
      <c r="B159" t="s">
        <v>489</v>
      </c>
      <c r="C159" s="1">
        <v>36317279</v>
      </c>
      <c r="D159" s="2">
        <f t="shared" si="9"/>
        <v>3.3823101781308651E-2</v>
      </c>
      <c r="K159" s="9">
        <v>1</v>
      </c>
      <c r="L159" s="9" t="b">
        <f>OR(E159:K159,0)</f>
        <v>1</v>
      </c>
      <c r="M159" s="7" t="str">
        <f>IF(OR(I159,J159,0),D159,"")</f>
        <v/>
      </c>
      <c r="N159" s="2" t="str">
        <f>IF(OR(E159,0),$D159,"")</f>
        <v/>
      </c>
      <c r="O159" s="2" t="str">
        <f>IF(OR(F159,0),$D159,"")</f>
        <v/>
      </c>
      <c r="P159" s="2" t="str">
        <f>IF(OR(G159,0),$D159,"")</f>
        <v/>
      </c>
      <c r="Q159" s="2" t="str">
        <f>IF(OR(H159,0),$D159,"")</f>
        <v/>
      </c>
      <c r="R159" s="2">
        <f>IF(OR(K159,0),$D159,"")</f>
        <v>3.3823101781308651E-2</v>
      </c>
      <c r="S159" s="2">
        <f t="shared" si="8"/>
        <v>3.3823101781308651E-2</v>
      </c>
    </row>
    <row r="160" spans="1:19" x14ac:dyDescent="0.25">
      <c r="A160" t="s">
        <v>289</v>
      </c>
      <c r="B160" t="s">
        <v>428</v>
      </c>
      <c r="C160" s="1">
        <v>17851137</v>
      </c>
      <c r="D160" s="2">
        <f t="shared" si="9"/>
        <v>1.6625166870653629E-2</v>
      </c>
      <c r="K160" s="9">
        <v>1</v>
      </c>
      <c r="L160" s="9" t="b">
        <f>OR(E160:K160,0)</f>
        <v>1</v>
      </c>
      <c r="M160" s="7" t="str">
        <f>IF(OR(I160,J160,0),D160,"")</f>
        <v/>
      </c>
      <c r="N160" s="2" t="str">
        <f>IF(OR(E160,0),$D160,"")</f>
        <v/>
      </c>
      <c r="O160" s="2" t="str">
        <f>IF(OR(F160,0),$D160,"")</f>
        <v/>
      </c>
      <c r="P160" s="2" t="str">
        <f>IF(OR(G160,0),$D160,"")</f>
        <v/>
      </c>
      <c r="Q160" s="2" t="str">
        <f>IF(OR(H160,0),$D160,"")</f>
        <v/>
      </c>
      <c r="R160" s="2">
        <f>IF(OR(K160,0),$D160,"")</f>
        <v>1.6625166870653629E-2</v>
      </c>
      <c r="S160" s="2">
        <f t="shared" si="8"/>
        <v>1.6625166870653629E-2</v>
      </c>
    </row>
    <row r="161" spans="1:19" x14ac:dyDescent="0.25">
      <c r="A161" t="s">
        <v>290</v>
      </c>
      <c r="B161" t="s">
        <v>490</v>
      </c>
      <c r="C161" s="1">
        <v>4781662173</v>
      </c>
      <c r="D161" s="2">
        <f t="shared" si="9"/>
        <v>4.4532699258998036</v>
      </c>
      <c r="K161" s="9">
        <v>1</v>
      </c>
      <c r="L161" s="9" t="b">
        <f>OR(E161:K161,0)</f>
        <v>1</v>
      </c>
      <c r="M161" s="7" t="str">
        <f>IF(OR(I161,J161,0),D161,"")</f>
        <v/>
      </c>
      <c r="N161" s="2" t="str">
        <f>IF(OR(E161,0),$D161,"")</f>
        <v/>
      </c>
      <c r="O161" s="2" t="str">
        <f>IF(OR(F161,0),$D161,"")</f>
        <v/>
      </c>
      <c r="P161" s="2" t="str">
        <f>IF(OR(G161,0),$D161,"")</f>
        <v/>
      </c>
      <c r="Q161" s="2" t="str">
        <f>IF(OR(H161,0),$D161,"")</f>
        <v/>
      </c>
      <c r="R161" s="2">
        <f>IF(OR(K161,0),$D161,"")</f>
        <v>4.4532699258998036</v>
      </c>
      <c r="S161" s="2">
        <f t="shared" si="8"/>
        <v>4.4532699258998036</v>
      </c>
    </row>
    <row r="162" spans="1:19" x14ac:dyDescent="0.25">
      <c r="A162" t="s">
        <v>98</v>
      </c>
      <c r="B162" t="s">
        <v>491</v>
      </c>
      <c r="C162" s="1">
        <v>357240895</v>
      </c>
      <c r="D162" s="2">
        <f t="shared" si="9"/>
        <v>0.33270651008933783</v>
      </c>
      <c r="L162" s="9" t="b">
        <f>OR(E162:K162,0)</f>
        <v>0</v>
      </c>
      <c r="M162" s="7" t="str">
        <f>IF(OR(I162,J162,0),D162,"")</f>
        <v/>
      </c>
      <c r="N162" s="2" t="str">
        <f>IF(OR(E162,0),$D162,"")</f>
        <v/>
      </c>
      <c r="O162" s="2" t="str">
        <f>IF(OR(F162,0),$D162,"")</f>
        <v/>
      </c>
      <c r="P162" s="2" t="str">
        <f>IF(OR(G162,0),$D162,"")</f>
        <v/>
      </c>
      <c r="Q162" s="2" t="str">
        <f>IF(OR(H162,0),$D162,"")</f>
        <v/>
      </c>
      <c r="R162" s="2" t="str">
        <f>IF(OR(K162,0),$D162,"")</f>
        <v/>
      </c>
      <c r="S162" s="2" t="str">
        <f t="shared" si="8"/>
        <v/>
      </c>
    </row>
    <row r="163" spans="1:19" x14ac:dyDescent="0.25">
      <c r="A163" t="s">
        <v>84</v>
      </c>
      <c r="B163" t="s">
        <v>492</v>
      </c>
      <c r="C163" s="1">
        <v>42111</v>
      </c>
      <c r="D163" s="2">
        <f t="shared" si="9"/>
        <v>3.9218924939632416E-5</v>
      </c>
      <c r="K163" s="9">
        <v>1</v>
      </c>
      <c r="L163" s="9" t="b">
        <f>OR(E163:K163,0)</f>
        <v>1</v>
      </c>
      <c r="M163" s="7" t="str">
        <f>IF(OR(I163,J163,0),D163,"")</f>
        <v/>
      </c>
      <c r="N163" s="2" t="str">
        <f>IF(OR(E163,0),$D163,"")</f>
        <v/>
      </c>
      <c r="O163" s="2" t="str">
        <f>IF(OR(F163,0),$D163,"")</f>
        <v/>
      </c>
      <c r="P163" s="2" t="str">
        <f>IF(OR(G163,0),$D163,"")</f>
        <v/>
      </c>
      <c r="Q163" s="2" t="str">
        <f>IF(OR(H163,0),$D163,"")</f>
        <v/>
      </c>
      <c r="R163" s="2">
        <f>IF(OR(K163,0),$D163,"")</f>
        <v>3.9218924939632416E-5</v>
      </c>
      <c r="S163" s="2">
        <f t="shared" si="8"/>
        <v>3.9218924939632416E-5</v>
      </c>
    </row>
    <row r="164" spans="1:19" x14ac:dyDescent="0.25">
      <c r="A164" t="s">
        <v>57</v>
      </c>
      <c r="B164" t="s">
        <v>493</v>
      </c>
      <c r="C164" s="1">
        <v>63725</v>
      </c>
      <c r="D164" s="2">
        <f t="shared" si="9"/>
        <v>5.9348531067371368E-5</v>
      </c>
      <c r="K164" s="9">
        <v>1</v>
      </c>
      <c r="L164" s="9" t="b">
        <f>OR(E164:K164,0)</f>
        <v>1</v>
      </c>
      <c r="M164" s="7" t="str">
        <f>IF(OR(I164,J164,0),D164,"")</f>
        <v/>
      </c>
      <c r="N164" s="2" t="str">
        <f>IF(OR(E164,0),$D164,"")</f>
        <v/>
      </c>
      <c r="O164" s="2" t="str">
        <f>IF(OR(F164,0),$D164,"")</f>
        <v/>
      </c>
      <c r="P164" s="2" t="str">
        <f>IF(OR(G164,0),$D164,"")</f>
        <v/>
      </c>
      <c r="Q164" s="2" t="str">
        <f>IF(OR(H164,0),$D164,"")</f>
        <v/>
      </c>
      <c r="R164" s="2">
        <f>IF(OR(K164,0),$D164,"")</f>
        <v>5.9348531067371368E-5</v>
      </c>
      <c r="S164" s="2">
        <f t="shared" si="8"/>
        <v>5.9348531067371368E-5</v>
      </c>
    </row>
    <row r="165" spans="1:19" x14ac:dyDescent="0.25">
      <c r="A165" t="s">
        <v>69</v>
      </c>
      <c r="B165" t="s">
        <v>494</v>
      </c>
      <c r="C165" s="1">
        <v>41084</v>
      </c>
      <c r="D165" s="2">
        <f t="shared" si="9"/>
        <v>3.8262456655502319E-5</v>
      </c>
      <c r="K165" s="9">
        <v>1</v>
      </c>
      <c r="L165" s="9" t="b">
        <f>OR(E165:K165,0)</f>
        <v>1</v>
      </c>
      <c r="M165" s="7" t="str">
        <f>IF(OR(I165,J165,0),D165,"")</f>
        <v/>
      </c>
      <c r="N165" s="2" t="str">
        <f>IF(OR(E165,0),$D165,"")</f>
        <v/>
      </c>
      <c r="O165" s="2" t="str">
        <f>IF(OR(F165,0),$D165,"")</f>
        <v/>
      </c>
      <c r="P165" s="2" t="str">
        <f>IF(OR(G165,0),$D165,"")</f>
        <v/>
      </c>
      <c r="Q165" s="2" t="str">
        <f>IF(OR(H165,0),$D165,"")</f>
        <v/>
      </c>
      <c r="R165" s="2">
        <f>IF(OR(K165,0),$D165,"")</f>
        <v>3.8262456655502319E-5</v>
      </c>
      <c r="S165" s="2">
        <f t="shared" si="8"/>
        <v>3.8262456655502319E-5</v>
      </c>
    </row>
    <row r="166" spans="1:19" x14ac:dyDescent="0.25">
      <c r="A166" t="s">
        <v>78</v>
      </c>
      <c r="B166" t="s">
        <v>495</v>
      </c>
      <c r="C166" s="1">
        <v>33907</v>
      </c>
      <c r="D166" s="2">
        <f t="shared" si="9"/>
        <v>3.157835453748703E-5</v>
      </c>
      <c r="K166" s="9">
        <v>1</v>
      </c>
      <c r="L166" s="9" t="b">
        <f>OR(E166:K166,0)</f>
        <v>1</v>
      </c>
      <c r="M166" s="7" t="str">
        <f>IF(OR(I166,J166,0),D166,"")</f>
        <v/>
      </c>
      <c r="N166" s="2" t="str">
        <f>IF(OR(E166,0),$D166,"")</f>
        <v/>
      </c>
      <c r="O166" s="2" t="str">
        <f>IF(OR(F166,0),$D166,"")</f>
        <v/>
      </c>
      <c r="P166" s="2" t="str">
        <f>IF(OR(G166,0),$D166,"")</f>
        <v/>
      </c>
      <c r="Q166" s="2" t="str">
        <f>IF(OR(H166,0),$D166,"")</f>
        <v/>
      </c>
      <c r="R166" s="2">
        <f>IF(OR(K166,0),$D166,"")</f>
        <v>3.157835453748703E-5</v>
      </c>
      <c r="S166" s="2">
        <f t="shared" si="8"/>
        <v>3.157835453748703E-5</v>
      </c>
    </row>
    <row r="167" spans="1:19" x14ac:dyDescent="0.25">
      <c r="A167" t="s">
        <v>86</v>
      </c>
      <c r="B167" t="s">
        <v>496</v>
      </c>
      <c r="C167" s="1">
        <v>22084</v>
      </c>
      <c r="D167" s="2">
        <f t="shared" si="9"/>
        <v>2.0567327737808228E-5</v>
      </c>
      <c r="K167" s="9">
        <v>1</v>
      </c>
      <c r="L167" s="9" t="b">
        <f>OR(E167:K167,0)</f>
        <v>1</v>
      </c>
      <c r="M167" s="7" t="str">
        <f>IF(OR(I167,J167,0),D167,"")</f>
        <v/>
      </c>
      <c r="N167" s="2" t="str">
        <f>IF(OR(E167,0),$D167,"")</f>
        <v/>
      </c>
      <c r="O167" s="2" t="str">
        <f>IF(OR(F167,0),$D167,"")</f>
        <v/>
      </c>
      <c r="P167" s="2" t="str">
        <f>IF(OR(G167,0),$D167,"")</f>
        <v/>
      </c>
      <c r="Q167" s="2" t="str">
        <f>IF(OR(H167,0),$D167,"")</f>
        <v/>
      </c>
      <c r="R167" s="2">
        <f>IF(OR(K167,0),$D167,"")</f>
        <v>2.0567327737808228E-5</v>
      </c>
      <c r="S167" s="2">
        <f t="shared" si="8"/>
        <v>2.0567327737808228E-5</v>
      </c>
    </row>
    <row r="168" spans="1:19" x14ac:dyDescent="0.25">
      <c r="A168" t="s">
        <v>46</v>
      </c>
      <c r="B168" t="s">
        <v>497</v>
      </c>
      <c r="C168" s="1">
        <v>14282</v>
      </c>
      <c r="D168" s="2">
        <f t="shared" si="9"/>
        <v>1.3301149010658264E-5</v>
      </c>
      <c r="K168" s="9">
        <v>1</v>
      </c>
      <c r="L168" s="9" t="b">
        <f>OR(E168:K168,0)</f>
        <v>1</v>
      </c>
      <c r="M168" s="7" t="str">
        <f>IF(OR(I168,J168,0),D168,"")</f>
        <v/>
      </c>
      <c r="N168" s="2" t="str">
        <f>IF(OR(E168,0),$D168,"")</f>
        <v/>
      </c>
      <c r="O168" s="2" t="str">
        <f>IF(OR(F168,0),$D168,"")</f>
        <v/>
      </c>
      <c r="P168" s="2" t="str">
        <f>IF(OR(G168,0),$D168,"")</f>
        <v/>
      </c>
      <c r="Q168" s="2" t="str">
        <f>IF(OR(H168,0),$D168,"")</f>
        <v/>
      </c>
      <c r="R168" s="2">
        <f>IF(OR(K168,0),$D168,"")</f>
        <v>1.3301149010658264E-5</v>
      </c>
      <c r="S168" s="2">
        <f t="shared" si="8"/>
        <v>1.3301149010658264E-5</v>
      </c>
    </row>
    <row r="169" spans="1:19" x14ac:dyDescent="0.25">
      <c r="A169" t="s">
        <v>70</v>
      </c>
      <c r="B169" t="s">
        <v>498</v>
      </c>
      <c r="C169" s="1">
        <v>49845</v>
      </c>
      <c r="D169" s="2">
        <f t="shared" si="9"/>
        <v>4.6421773731708527E-5</v>
      </c>
      <c r="K169" s="9">
        <v>1</v>
      </c>
      <c r="L169" s="9" t="b">
        <f>OR(E169:K169,0)</f>
        <v>1</v>
      </c>
      <c r="M169" s="7" t="str">
        <f>IF(OR(I169,J169,0),D169,"")</f>
        <v/>
      </c>
      <c r="N169" s="2" t="str">
        <f>IF(OR(E169,0),$D169,"")</f>
        <v/>
      </c>
      <c r="O169" s="2" t="str">
        <f>IF(OR(F169,0),$D169,"")</f>
        <v/>
      </c>
      <c r="P169" s="2" t="str">
        <f>IF(OR(G169,0),$D169,"")</f>
        <v/>
      </c>
      <c r="Q169" s="2" t="str">
        <f>IF(OR(H169,0),$D169,"")</f>
        <v/>
      </c>
      <c r="R169" s="2">
        <f>IF(OR(K169,0),$D169,"")</f>
        <v>4.6421773731708527E-5</v>
      </c>
      <c r="S169" s="2">
        <f t="shared" si="8"/>
        <v>4.6421773731708527E-5</v>
      </c>
    </row>
    <row r="170" spans="1:19" x14ac:dyDescent="0.25">
      <c r="A170" t="s">
        <v>65</v>
      </c>
      <c r="B170" t="s">
        <v>499</v>
      </c>
      <c r="C170" s="1">
        <v>59830</v>
      </c>
      <c r="D170" s="2">
        <f t="shared" si="9"/>
        <v>5.572102963924408E-5</v>
      </c>
      <c r="K170" s="9">
        <v>1</v>
      </c>
      <c r="L170" s="9" t="b">
        <f>OR(E170:K170,0)</f>
        <v>1</v>
      </c>
      <c r="M170" s="7" t="str">
        <f>IF(OR(I170,J170,0),D170,"")</f>
        <v/>
      </c>
      <c r="N170" s="2" t="str">
        <f>IF(OR(E170,0),$D170,"")</f>
        <v/>
      </c>
      <c r="O170" s="2" t="str">
        <f>IF(OR(F170,0),$D170,"")</f>
        <v/>
      </c>
      <c r="P170" s="2" t="str">
        <f>IF(OR(G170,0),$D170,"")</f>
        <v/>
      </c>
      <c r="Q170" s="2" t="str">
        <f>IF(OR(H170,0),$D170,"")</f>
        <v/>
      </c>
      <c r="R170" s="2">
        <f>IF(OR(K170,0),$D170,"")</f>
        <v>5.572102963924408E-5</v>
      </c>
      <c r="S170" s="2">
        <f t="shared" si="8"/>
        <v>5.572102963924408E-5</v>
      </c>
    </row>
    <row r="171" spans="1:19" x14ac:dyDescent="0.25">
      <c r="A171" t="s">
        <v>90</v>
      </c>
      <c r="B171" t="s">
        <v>500</v>
      </c>
      <c r="C171" s="1">
        <v>82850</v>
      </c>
      <c r="D171" s="2">
        <f t="shared" si="9"/>
        <v>7.7160075306892395E-5</v>
      </c>
      <c r="K171" s="9">
        <v>1</v>
      </c>
      <c r="L171" s="9" t="b">
        <f>OR(E171:K171,0)</f>
        <v>1</v>
      </c>
      <c r="M171" s="7" t="str">
        <f>IF(OR(I171,J171,0),D171,"")</f>
        <v/>
      </c>
      <c r="N171" s="2" t="str">
        <f>IF(OR(E171,0),$D171,"")</f>
        <v/>
      </c>
      <c r="O171" s="2" t="str">
        <f>IF(OR(F171,0),$D171,"")</f>
        <v/>
      </c>
      <c r="P171" s="2" t="str">
        <f>IF(OR(G171,0),$D171,"")</f>
        <v/>
      </c>
      <c r="Q171" s="2" t="str">
        <f>IF(OR(H171,0),$D171,"")</f>
        <v/>
      </c>
      <c r="R171" s="2">
        <f>IF(OR(K171,0),$D171,"")</f>
        <v>7.7160075306892395E-5</v>
      </c>
      <c r="S171" s="2">
        <f t="shared" si="8"/>
        <v>7.7160075306892395E-5</v>
      </c>
    </row>
    <row r="172" spans="1:19" x14ac:dyDescent="0.25">
      <c r="A172" t="s">
        <v>83</v>
      </c>
      <c r="B172" t="s">
        <v>501</v>
      </c>
      <c r="C172" s="1">
        <v>52687</v>
      </c>
      <c r="D172" s="2">
        <f t="shared" si="9"/>
        <v>4.9068592488765717E-5</v>
      </c>
      <c r="K172" s="9">
        <v>1</v>
      </c>
      <c r="L172" s="9" t="b">
        <f>OR(E172:K172,0)</f>
        <v>1</v>
      </c>
      <c r="M172" s="7" t="str">
        <f>IF(OR(I172,J172,0),D172,"")</f>
        <v/>
      </c>
      <c r="N172" s="2" t="str">
        <f>IF(OR(E172,0),$D172,"")</f>
        <v/>
      </c>
      <c r="O172" s="2" t="str">
        <f>IF(OR(F172,0),$D172,"")</f>
        <v/>
      </c>
      <c r="P172" s="2" t="str">
        <f>IF(OR(G172,0),$D172,"")</f>
        <v/>
      </c>
      <c r="Q172" s="2" t="str">
        <f>IF(OR(H172,0),$D172,"")</f>
        <v/>
      </c>
      <c r="R172" s="2">
        <f>IF(OR(K172,0),$D172,"")</f>
        <v>4.9068592488765717E-5</v>
      </c>
      <c r="S172" s="2">
        <f t="shared" si="8"/>
        <v>4.9068592488765717E-5</v>
      </c>
    </row>
    <row r="173" spans="1:19" x14ac:dyDescent="0.25">
      <c r="A173" t="s">
        <v>93</v>
      </c>
      <c r="B173" t="s">
        <v>502</v>
      </c>
      <c r="C173" s="1">
        <v>95966</v>
      </c>
      <c r="D173" s="2">
        <f t="shared" si="9"/>
        <v>8.9375302195549011E-5</v>
      </c>
      <c r="K173" s="9">
        <v>1</v>
      </c>
      <c r="L173" s="9" t="b">
        <f>OR(E173:K173,0)</f>
        <v>1</v>
      </c>
      <c r="M173" s="7" t="str">
        <f>IF(OR(I173,J173,0),D173,"")</f>
        <v/>
      </c>
      <c r="N173" s="2" t="str">
        <f>IF(OR(E173,0),$D173,"")</f>
        <v/>
      </c>
      <c r="O173" s="2" t="str">
        <f>IF(OR(F173,0),$D173,"")</f>
        <v/>
      </c>
      <c r="P173" s="2" t="str">
        <f>IF(OR(G173,0),$D173,"")</f>
        <v/>
      </c>
      <c r="Q173" s="2" t="str">
        <f>IF(OR(H173,0),$D173,"")</f>
        <v/>
      </c>
      <c r="R173" s="2">
        <f>IF(OR(K173,0),$D173,"")</f>
        <v>8.9375302195549011E-5</v>
      </c>
      <c r="S173" s="2">
        <f t="shared" si="8"/>
        <v>8.9375302195549011E-5</v>
      </c>
    </row>
    <row r="174" spans="1:19" x14ac:dyDescent="0.25">
      <c r="A174" t="s">
        <v>47</v>
      </c>
      <c r="B174" t="s">
        <v>503</v>
      </c>
      <c r="C174" s="1">
        <v>24140</v>
      </c>
      <c r="D174" s="2">
        <f t="shared" si="9"/>
        <v>2.2482126951217651E-5</v>
      </c>
      <c r="K174" s="9">
        <v>1</v>
      </c>
      <c r="L174" s="9" t="b">
        <f>OR(E174:K174,0)</f>
        <v>1</v>
      </c>
      <c r="M174" s="7" t="str">
        <f>IF(OR(I174,J174,0),D174,"")</f>
        <v/>
      </c>
      <c r="N174" s="2" t="str">
        <f>IF(OR(E174,0),$D174,"")</f>
        <v/>
      </c>
      <c r="O174" s="2" t="str">
        <f>IF(OR(F174,0),$D174,"")</f>
        <v/>
      </c>
      <c r="P174" s="2" t="str">
        <f>IF(OR(G174,0),$D174,"")</f>
        <v/>
      </c>
      <c r="Q174" s="2" t="str">
        <f>IF(OR(H174,0),$D174,"")</f>
        <v/>
      </c>
      <c r="R174" s="2">
        <f>IF(OR(K174,0),$D174,"")</f>
        <v>2.2482126951217651E-5</v>
      </c>
      <c r="S174" s="2">
        <f t="shared" si="8"/>
        <v>2.2482126951217651E-5</v>
      </c>
    </row>
    <row r="175" spans="1:19" x14ac:dyDescent="0.25">
      <c r="A175" t="s">
        <v>73</v>
      </c>
      <c r="B175" t="s">
        <v>504</v>
      </c>
      <c r="C175" s="1">
        <v>15240</v>
      </c>
      <c r="D175" s="2">
        <f t="shared" si="9"/>
        <v>1.4193356037139893E-5</v>
      </c>
      <c r="K175" s="9">
        <v>1</v>
      </c>
      <c r="L175" s="9" t="b">
        <f>OR(E175:K175,0)</f>
        <v>1</v>
      </c>
      <c r="M175" s="7" t="str">
        <f>IF(OR(I175,J175,0),D175,"")</f>
        <v/>
      </c>
      <c r="N175" s="2" t="str">
        <f>IF(OR(E175,0),$D175,"")</f>
        <v/>
      </c>
      <c r="O175" s="2" t="str">
        <f>IF(OR(F175,0),$D175,"")</f>
        <v/>
      </c>
      <c r="P175" s="2" t="str">
        <f>IF(OR(G175,0),$D175,"")</f>
        <v/>
      </c>
      <c r="Q175" s="2" t="str">
        <f>IF(OR(H175,0),$D175,"")</f>
        <v/>
      </c>
      <c r="R175" s="2">
        <f>IF(OR(K175,0),$D175,"")</f>
        <v>1.4193356037139893E-5</v>
      </c>
      <c r="S175" s="2">
        <f t="shared" si="8"/>
        <v>1.4193356037139893E-5</v>
      </c>
    </row>
    <row r="176" spans="1:19" x14ac:dyDescent="0.25">
      <c r="A176" t="s">
        <v>58</v>
      </c>
      <c r="B176" t="s">
        <v>505</v>
      </c>
      <c r="C176" s="1">
        <v>27749</v>
      </c>
      <c r="D176" s="2">
        <f t="shared" si="9"/>
        <v>2.5843270123004913E-5</v>
      </c>
      <c r="K176" s="9">
        <v>1</v>
      </c>
      <c r="L176" s="9" t="b">
        <f>OR(E176:K176,0)</f>
        <v>1</v>
      </c>
      <c r="M176" s="7" t="str">
        <f>IF(OR(I176,J176,0),D176,"")</f>
        <v/>
      </c>
      <c r="N176" s="2" t="str">
        <f>IF(OR(E176,0),$D176,"")</f>
        <v/>
      </c>
      <c r="O176" s="2" t="str">
        <f>IF(OR(F176,0),$D176,"")</f>
        <v/>
      </c>
      <c r="P176" s="2" t="str">
        <f>IF(OR(G176,0),$D176,"")</f>
        <v/>
      </c>
      <c r="Q176" s="2" t="str">
        <f>IF(OR(H176,0),$D176,"")</f>
        <v/>
      </c>
      <c r="R176" s="2">
        <f>IF(OR(K176,0),$D176,"")</f>
        <v>2.5843270123004913E-5</v>
      </c>
      <c r="S176" s="2">
        <f t="shared" si="8"/>
        <v>2.5843270123004913E-5</v>
      </c>
    </row>
    <row r="177" spans="1:19" x14ac:dyDescent="0.25">
      <c r="A177" t="s">
        <v>89</v>
      </c>
      <c r="B177" t="s">
        <v>497</v>
      </c>
      <c r="C177" s="1">
        <v>13889</v>
      </c>
      <c r="D177" s="2">
        <f t="shared" si="9"/>
        <v>1.2935139238834381E-5</v>
      </c>
      <c r="K177" s="9">
        <v>1</v>
      </c>
      <c r="L177" s="9" t="b">
        <f>OR(E177:K177,0)</f>
        <v>1</v>
      </c>
      <c r="M177" s="7" t="str">
        <f>IF(OR(I177,J177,0),D177,"")</f>
        <v/>
      </c>
      <c r="N177" s="2" t="str">
        <f>IF(OR(E177,0),$D177,"")</f>
        <v/>
      </c>
      <c r="O177" s="2" t="str">
        <f>IF(OR(F177,0),$D177,"")</f>
        <v/>
      </c>
      <c r="P177" s="2" t="str">
        <f>IF(OR(G177,0),$D177,"")</f>
        <v/>
      </c>
      <c r="Q177" s="2" t="str">
        <f>IF(OR(H177,0),$D177,"")</f>
        <v/>
      </c>
      <c r="R177" s="2">
        <f>IF(OR(K177,0),$D177,"")</f>
        <v>1.2935139238834381E-5</v>
      </c>
      <c r="S177" s="2">
        <f t="shared" si="8"/>
        <v>1.2935139238834381E-5</v>
      </c>
    </row>
    <row r="178" spans="1:19" x14ac:dyDescent="0.25">
      <c r="A178" t="s">
        <v>75</v>
      </c>
      <c r="B178" t="s">
        <v>506</v>
      </c>
      <c r="C178" s="1">
        <v>43880</v>
      </c>
      <c r="D178" s="2">
        <f t="shared" si="9"/>
        <v>4.0866434574127197E-5</v>
      </c>
      <c r="K178" s="9">
        <v>1</v>
      </c>
      <c r="L178" s="9" t="b">
        <f>OR(E178:K178,0)</f>
        <v>1</v>
      </c>
      <c r="M178" s="7" t="str">
        <f>IF(OR(I178,J178,0),D178,"")</f>
        <v/>
      </c>
      <c r="N178" s="2" t="str">
        <f>IF(OR(E178,0),$D178,"")</f>
        <v/>
      </c>
      <c r="O178" s="2" t="str">
        <f>IF(OR(F178,0),$D178,"")</f>
        <v/>
      </c>
      <c r="P178" s="2" t="str">
        <f>IF(OR(G178,0),$D178,"")</f>
        <v/>
      </c>
      <c r="Q178" s="2" t="str">
        <f>IF(OR(H178,0),$D178,"")</f>
        <v/>
      </c>
      <c r="R178" s="2">
        <f>IF(OR(K178,0),$D178,"")</f>
        <v>4.0866434574127197E-5</v>
      </c>
      <c r="S178" s="2">
        <f t="shared" si="8"/>
        <v>4.0866434574127197E-5</v>
      </c>
    </row>
    <row r="179" spans="1:19" x14ac:dyDescent="0.25">
      <c r="A179" t="s">
        <v>81</v>
      </c>
      <c r="B179" t="s">
        <v>507</v>
      </c>
      <c r="C179" s="1">
        <v>70229</v>
      </c>
      <c r="D179" s="2">
        <f t="shared" si="9"/>
        <v>6.5405853092670441E-5</v>
      </c>
      <c r="K179" s="9">
        <v>1</v>
      </c>
      <c r="L179" s="9" t="b">
        <f>OR(E179:K179,0)</f>
        <v>1</v>
      </c>
      <c r="M179" s="7" t="str">
        <f>IF(OR(I179,J179,0),D179,"")</f>
        <v/>
      </c>
      <c r="N179" s="2" t="str">
        <f>IF(OR(E179,0),$D179,"")</f>
        <v/>
      </c>
      <c r="O179" s="2" t="str">
        <f>IF(OR(F179,0),$D179,"")</f>
        <v/>
      </c>
      <c r="P179" s="2" t="str">
        <f>IF(OR(G179,0),$D179,"")</f>
        <v/>
      </c>
      <c r="Q179" s="2" t="str">
        <f>IF(OR(H179,0),$D179,"")</f>
        <v/>
      </c>
      <c r="R179" s="2">
        <f>IF(OR(K179,0),$D179,"")</f>
        <v>6.5405853092670441E-5</v>
      </c>
      <c r="S179" s="2">
        <f t="shared" si="8"/>
        <v>6.5405853092670441E-5</v>
      </c>
    </row>
    <row r="180" spans="1:19" x14ac:dyDescent="0.25">
      <c r="A180" t="s">
        <v>55</v>
      </c>
      <c r="B180" t="s">
        <v>508</v>
      </c>
      <c r="C180" s="1">
        <v>35862</v>
      </c>
      <c r="D180" s="2">
        <f t="shared" si="9"/>
        <v>3.3399090170860291E-5</v>
      </c>
      <c r="K180" s="9">
        <v>1</v>
      </c>
      <c r="L180" s="9" t="b">
        <f>OR(E180:K180,0)</f>
        <v>1</v>
      </c>
      <c r="M180" s="7" t="str">
        <f>IF(OR(I180,J180,0),D180,"")</f>
        <v/>
      </c>
      <c r="N180" s="2" t="str">
        <f>IF(OR(E180,0),$D180,"")</f>
        <v/>
      </c>
      <c r="O180" s="2" t="str">
        <f>IF(OR(F180,0),$D180,"")</f>
        <v/>
      </c>
      <c r="P180" s="2" t="str">
        <f>IF(OR(G180,0),$D180,"")</f>
        <v/>
      </c>
      <c r="Q180" s="2" t="str">
        <f>IF(OR(H180,0),$D180,"")</f>
        <v/>
      </c>
      <c r="R180" s="2">
        <f>IF(OR(K180,0),$D180,"")</f>
        <v>3.3399090170860291E-5</v>
      </c>
      <c r="S180" s="2">
        <f t="shared" si="8"/>
        <v>3.3399090170860291E-5</v>
      </c>
    </row>
    <row r="181" spans="1:19" x14ac:dyDescent="0.25">
      <c r="A181" t="s">
        <v>91</v>
      </c>
      <c r="B181" t="s">
        <v>495</v>
      </c>
      <c r="C181" s="1">
        <v>34151</v>
      </c>
      <c r="D181" s="2">
        <f t="shared" si="9"/>
        <v>3.1805597245693207E-5</v>
      </c>
      <c r="K181" s="9">
        <v>1</v>
      </c>
      <c r="L181" s="9" t="b">
        <f>OR(E181:K181,0)</f>
        <v>1</v>
      </c>
      <c r="M181" s="7" t="str">
        <f>IF(OR(I181,J181,0),D181,"")</f>
        <v/>
      </c>
      <c r="N181" s="2" t="str">
        <f>IF(OR(E181,0),$D181,"")</f>
        <v/>
      </c>
      <c r="O181" s="2" t="str">
        <f>IF(OR(F181,0),$D181,"")</f>
        <v/>
      </c>
      <c r="P181" s="2" t="str">
        <f>IF(OR(G181,0),$D181,"")</f>
        <v/>
      </c>
      <c r="Q181" s="2" t="str">
        <f>IF(OR(H181,0),$D181,"")</f>
        <v/>
      </c>
      <c r="R181" s="2">
        <f>IF(OR(K181,0),$D181,"")</f>
        <v>3.1805597245693207E-5</v>
      </c>
      <c r="S181" s="2">
        <f t="shared" si="8"/>
        <v>3.1805597245693207E-5</v>
      </c>
    </row>
    <row r="182" spans="1:19" x14ac:dyDescent="0.25">
      <c r="A182" t="s">
        <v>92</v>
      </c>
      <c r="B182" t="s">
        <v>509</v>
      </c>
      <c r="C182" s="1">
        <v>10380</v>
      </c>
      <c r="D182" s="2">
        <f t="shared" si="9"/>
        <v>9.667128324508667E-6</v>
      </c>
      <c r="K182" s="9">
        <v>1</v>
      </c>
      <c r="L182" s="9" t="b">
        <f>OR(E182:K182,0)</f>
        <v>1</v>
      </c>
      <c r="M182" s="7" t="str">
        <f>IF(OR(I182,J182,0),D182,"")</f>
        <v/>
      </c>
      <c r="N182" s="2" t="str">
        <f>IF(OR(E182,0),$D182,"")</f>
        <v/>
      </c>
      <c r="O182" s="2" t="str">
        <f>IF(OR(F182,0),$D182,"")</f>
        <v/>
      </c>
      <c r="P182" s="2" t="str">
        <f>IF(OR(G182,0),$D182,"")</f>
        <v/>
      </c>
      <c r="Q182" s="2" t="str">
        <f>IF(OR(H182,0),$D182,"")</f>
        <v/>
      </c>
      <c r="R182" s="2">
        <f>IF(OR(K182,0),$D182,"")</f>
        <v>9.667128324508667E-6</v>
      </c>
      <c r="S182" s="2">
        <f t="shared" si="8"/>
        <v>9.667128324508667E-6</v>
      </c>
    </row>
    <row r="183" spans="1:19" x14ac:dyDescent="0.25">
      <c r="A183" t="s">
        <v>74</v>
      </c>
      <c r="B183" t="s">
        <v>510</v>
      </c>
      <c r="C183" s="1">
        <v>26720</v>
      </c>
      <c r="D183" s="2">
        <f t="shared" si="9"/>
        <v>2.4884939193725586E-5</v>
      </c>
      <c r="K183" s="9">
        <v>1</v>
      </c>
      <c r="L183" s="9" t="b">
        <f>OR(E183:K183,0)</f>
        <v>1</v>
      </c>
      <c r="M183" s="7" t="str">
        <f>IF(OR(I183,J183,0),D183,"")</f>
        <v/>
      </c>
      <c r="N183" s="2" t="str">
        <f>IF(OR(E183,0),$D183,"")</f>
        <v/>
      </c>
      <c r="O183" s="2" t="str">
        <f>IF(OR(F183,0),$D183,"")</f>
        <v/>
      </c>
      <c r="P183" s="2" t="str">
        <f>IF(OR(G183,0),$D183,"")</f>
        <v/>
      </c>
      <c r="Q183" s="2" t="str">
        <f>IF(OR(H183,0),$D183,"")</f>
        <v/>
      </c>
      <c r="R183" s="2">
        <f>IF(OR(K183,0),$D183,"")</f>
        <v>2.4884939193725586E-5</v>
      </c>
      <c r="S183" s="2">
        <f t="shared" si="8"/>
        <v>2.4884939193725586E-5</v>
      </c>
    </row>
    <row r="184" spans="1:19" x14ac:dyDescent="0.25">
      <c r="A184" t="s">
        <v>52</v>
      </c>
      <c r="B184" t="s">
        <v>511</v>
      </c>
      <c r="C184" s="1">
        <v>16254</v>
      </c>
      <c r="D184" s="2">
        <f t="shared" si="9"/>
        <v>1.5137717127799988E-5</v>
      </c>
      <c r="K184" s="9">
        <v>1</v>
      </c>
      <c r="L184" s="9" t="b">
        <f>OR(E184:K184,0)</f>
        <v>1</v>
      </c>
      <c r="M184" s="7" t="str">
        <f>IF(OR(I184,J184,0),D184,"")</f>
        <v/>
      </c>
      <c r="N184" s="2" t="str">
        <f>IF(OR(E184,0),$D184,"")</f>
        <v/>
      </c>
      <c r="O184" s="2" t="str">
        <f>IF(OR(F184,0),$D184,"")</f>
        <v/>
      </c>
      <c r="P184" s="2" t="str">
        <f>IF(OR(G184,0),$D184,"")</f>
        <v/>
      </c>
      <c r="Q184" s="2" t="str">
        <f>IF(OR(H184,0),$D184,"")</f>
        <v/>
      </c>
      <c r="R184" s="2">
        <f>IF(OR(K184,0),$D184,"")</f>
        <v>1.5137717127799988E-5</v>
      </c>
      <c r="S184" s="2">
        <f t="shared" si="8"/>
        <v>1.5137717127799988E-5</v>
      </c>
    </row>
    <row r="185" spans="1:19" x14ac:dyDescent="0.25">
      <c r="A185" t="s">
        <v>76</v>
      </c>
      <c r="B185" t="s">
        <v>512</v>
      </c>
      <c r="C185" s="1">
        <v>33181</v>
      </c>
      <c r="D185" s="2">
        <f t="shared" si="9"/>
        <v>3.0902214348316193E-5</v>
      </c>
      <c r="K185" s="9">
        <v>1</v>
      </c>
      <c r="L185" s="9" t="b">
        <f>OR(E185:K185,0)</f>
        <v>1</v>
      </c>
      <c r="M185" s="7" t="str">
        <f>IF(OR(I185,J185,0),D185,"")</f>
        <v/>
      </c>
      <c r="N185" s="2" t="str">
        <f>IF(OR(E185,0),$D185,"")</f>
        <v/>
      </c>
      <c r="O185" s="2" t="str">
        <f>IF(OR(F185,0),$D185,"")</f>
        <v/>
      </c>
      <c r="P185" s="2" t="str">
        <f>IF(OR(G185,0),$D185,"")</f>
        <v/>
      </c>
      <c r="Q185" s="2" t="str">
        <f>IF(OR(H185,0),$D185,"")</f>
        <v/>
      </c>
      <c r="R185" s="2">
        <f>IF(OR(K185,0),$D185,"")</f>
        <v>3.0902214348316193E-5</v>
      </c>
      <c r="S185" s="2">
        <f t="shared" si="8"/>
        <v>3.0902214348316193E-5</v>
      </c>
    </row>
    <row r="186" spans="1:19" x14ac:dyDescent="0.25">
      <c r="A186" t="s">
        <v>80</v>
      </c>
      <c r="B186" t="s">
        <v>480</v>
      </c>
      <c r="C186" s="1">
        <v>16077869</v>
      </c>
      <c r="D186" s="2">
        <f t="shared" si="9"/>
        <v>1.4973682351410389E-2</v>
      </c>
      <c r="K186" s="9">
        <v>1</v>
      </c>
      <c r="L186" s="9" t="b">
        <f>OR(E186:K186,0)</f>
        <v>1</v>
      </c>
      <c r="M186" s="7" t="str">
        <f>IF(OR(I186,J186,0),D186,"")</f>
        <v/>
      </c>
      <c r="N186" s="2" t="str">
        <f>IF(OR(E186,0),$D186,"")</f>
        <v/>
      </c>
      <c r="O186" s="2" t="str">
        <f>IF(OR(F186,0),$D186,"")</f>
        <v/>
      </c>
      <c r="P186" s="2" t="str">
        <f>IF(OR(G186,0),$D186,"")</f>
        <v/>
      </c>
      <c r="Q186" s="2" t="str">
        <f>IF(OR(H186,0),$D186,"")</f>
        <v/>
      </c>
      <c r="R186" s="2">
        <f>IF(OR(K186,0),$D186,"")</f>
        <v>1.4973682351410389E-2</v>
      </c>
      <c r="S186" s="2">
        <f t="shared" si="8"/>
        <v>1.4973682351410389E-2</v>
      </c>
    </row>
    <row r="187" spans="1:19" x14ac:dyDescent="0.25">
      <c r="A187" t="s">
        <v>49</v>
      </c>
      <c r="B187" t="s">
        <v>513</v>
      </c>
      <c r="C187" s="1">
        <v>58549</v>
      </c>
      <c r="D187" s="2">
        <f t="shared" si="9"/>
        <v>5.4528005421161652E-5</v>
      </c>
      <c r="K187" s="9">
        <v>1</v>
      </c>
      <c r="L187" s="9" t="b">
        <f>OR(E187:K187,0)</f>
        <v>1</v>
      </c>
      <c r="M187" s="7" t="str">
        <f>IF(OR(I187,J187,0),D187,"")</f>
        <v/>
      </c>
      <c r="N187" s="2" t="str">
        <f>IF(OR(E187,0),$D187,"")</f>
        <v/>
      </c>
      <c r="O187" s="2" t="str">
        <f>IF(OR(F187,0),$D187,"")</f>
        <v/>
      </c>
      <c r="P187" s="2" t="str">
        <f>IF(OR(G187,0),$D187,"")</f>
        <v/>
      </c>
      <c r="Q187" s="2" t="str">
        <f>IF(OR(H187,0),$D187,"")</f>
        <v/>
      </c>
      <c r="R187" s="2">
        <f>IF(OR(K187,0),$D187,"")</f>
        <v>5.4528005421161652E-5</v>
      </c>
      <c r="S187" s="2">
        <f t="shared" si="8"/>
        <v>5.4528005421161652E-5</v>
      </c>
    </row>
    <row r="188" spans="1:19" x14ac:dyDescent="0.25">
      <c r="A188" t="s">
        <v>79</v>
      </c>
      <c r="B188" t="s">
        <v>514</v>
      </c>
      <c r="C188" s="1">
        <v>2636808</v>
      </c>
      <c r="D188" s="2">
        <f t="shared" si="9"/>
        <v>2.4557188153266907E-3</v>
      </c>
      <c r="K188" s="9">
        <v>1</v>
      </c>
      <c r="L188" s="9" t="b">
        <f>OR(E188:K188,0)</f>
        <v>1</v>
      </c>
      <c r="M188" s="7" t="str">
        <f>IF(OR(I188,J188,0),D188,"")</f>
        <v/>
      </c>
      <c r="N188" s="2" t="str">
        <f>IF(OR(E188,0),$D188,"")</f>
        <v/>
      </c>
      <c r="O188" s="2" t="str">
        <f>IF(OR(F188,0),$D188,"")</f>
        <v/>
      </c>
      <c r="P188" s="2" t="str">
        <f>IF(OR(G188,0),$D188,"")</f>
        <v/>
      </c>
      <c r="Q188" s="2" t="str">
        <f>IF(OR(H188,0),$D188,"")</f>
        <v/>
      </c>
      <c r="R188" s="2">
        <f>IF(OR(K188,0),$D188,"")</f>
        <v>2.4557188153266907E-3</v>
      </c>
      <c r="S188" s="2">
        <f t="shared" si="8"/>
        <v>2.4557188153266907E-3</v>
      </c>
    </row>
    <row r="189" spans="1:19" x14ac:dyDescent="0.25">
      <c r="A189" t="s">
        <v>54</v>
      </c>
      <c r="B189" t="s">
        <v>515</v>
      </c>
      <c r="C189" s="1">
        <v>74161</v>
      </c>
      <c r="D189" s="2">
        <f t="shared" si="9"/>
        <v>6.9067813456058502E-5</v>
      </c>
      <c r="K189" s="9">
        <v>1</v>
      </c>
      <c r="L189" s="9" t="b">
        <f>OR(E189:K189,0)</f>
        <v>1</v>
      </c>
      <c r="M189" s="7" t="str">
        <f>IF(OR(I189,J189,0),D189,"")</f>
        <v/>
      </c>
      <c r="N189" s="2" t="str">
        <f>IF(OR(E189,0),$D189,"")</f>
        <v/>
      </c>
      <c r="O189" s="2" t="str">
        <f>IF(OR(F189,0),$D189,"")</f>
        <v/>
      </c>
      <c r="P189" s="2" t="str">
        <f>IF(OR(G189,0),$D189,"")</f>
        <v/>
      </c>
      <c r="Q189" s="2" t="str">
        <f>IF(OR(H189,0),$D189,"")</f>
        <v/>
      </c>
      <c r="R189" s="2">
        <f>IF(OR(K189,0),$D189,"")</f>
        <v>6.9067813456058502E-5</v>
      </c>
      <c r="S189" s="2">
        <f t="shared" si="8"/>
        <v>6.9067813456058502E-5</v>
      </c>
    </row>
    <row r="190" spans="1:19" x14ac:dyDescent="0.25">
      <c r="A190" t="s">
        <v>82</v>
      </c>
      <c r="B190" t="s">
        <v>516</v>
      </c>
      <c r="C190" s="1">
        <v>11405469</v>
      </c>
      <c r="D190" s="2">
        <f t="shared" si="9"/>
        <v>1.0622170753777027E-2</v>
      </c>
      <c r="K190" s="9">
        <v>1</v>
      </c>
      <c r="L190" s="9" t="b">
        <f>OR(E190:K190,0)</f>
        <v>1</v>
      </c>
      <c r="M190" s="7" t="str">
        <f>IF(OR(I190,J190,0),D190,"")</f>
        <v/>
      </c>
      <c r="N190" s="2" t="str">
        <f>IF(OR(E190,0),$D190,"")</f>
        <v/>
      </c>
      <c r="O190" s="2" t="str">
        <f>IF(OR(F190,0),$D190,"")</f>
        <v/>
      </c>
      <c r="P190" s="2" t="str">
        <f>IF(OR(G190,0),$D190,"")</f>
        <v/>
      </c>
      <c r="Q190" s="2" t="str">
        <f>IF(OR(H190,0),$D190,"")</f>
        <v/>
      </c>
      <c r="R190" s="2">
        <f>IF(OR(K190,0),$D190,"")</f>
        <v>1.0622170753777027E-2</v>
      </c>
      <c r="S190" s="2">
        <f t="shared" si="8"/>
        <v>1.0622170753777027E-2</v>
      </c>
    </row>
    <row r="191" spans="1:19" x14ac:dyDescent="0.25">
      <c r="A191" t="s">
        <v>45</v>
      </c>
      <c r="B191" t="s">
        <v>495</v>
      </c>
      <c r="C191" s="1">
        <v>34245</v>
      </c>
      <c r="D191" s="2">
        <f t="shared" si="9"/>
        <v>3.1893141567707062E-5</v>
      </c>
      <c r="K191" s="9">
        <v>1</v>
      </c>
      <c r="L191" s="9" t="b">
        <f>OR(E191:K191,0)</f>
        <v>1</v>
      </c>
      <c r="M191" s="7" t="str">
        <f>IF(OR(I191,J191,0),D191,"")</f>
        <v/>
      </c>
      <c r="N191" s="2" t="str">
        <f>IF(OR(E191,0),$D191,"")</f>
        <v/>
      </c>
      <c r="O191" s="2" t="str">
        <f>IF(OR(F191,0),$D191,"")</f>
        <v/>
      </c>
      <c r="P191" s="2" t="str">
        <f>IF(OR(G191,0),$D191,"")</f>
        <v/>
      </c>
      <c r="Q191" s="2" t="str">
        <f>IF(OR(H191,0),$D191,"")</f>
        <v/>
      </c>
      <c r="R191" s="2">
        <f>IF(OR(K191,0),$D191,"")</f>
        <v>3.1893141567707062E-5</v>
      </c>
      <c r="S191" s="2">
        <f t="shared" si="8"/>
        <v>3.1893141567707062E-5</v>
      </c>
    </row>
    <row r="192" spans="1:19" x14ac:dyDescent="0.25">
      <c r="A192" t="s">
        <v>87</v>
      </c>
      <c r="B192" t="s">
        <v>517</v>
      </c>
      <c r="C192" s="1">
        <v>72151</v>
      </c>
      <c r="D192" s="2">
        <f t="shared" si="9"/>
        <v>6.719585508108139E-5</v>
      </c>
      <c r="K192" s="9">
        <v>1</v>
      </c>
      <c r="L192" s="9" t="b">
        <f>OR(E192:K192,0)</f>
        <v>1</v>
      </c>
      <c r="M192" s="7" t="str">
        <f>IF(OR(I192,J192,0),D192,"")</f>
        <v/>
      </c>
      <c r="N192" s="2" t="str">
        <f>IF(OR(E192,0),$D192,"")</f>
        <v/>
      </c>
      <c r="O192" s="2" t="str">
        <f>IF(OR(F192,0),$D192,"")</f>
        <v/>
      </c>
      <c r="P192" s="2" t="str">
        <f>IF(OR(G192,0),$D192,"")</f>
        <v/>
      </c>
      <c r="Q192" s="2" t="str">
        <f>IF(OR(H192,0),$D192,"")</f>
        <v/>
      </c>
      <c r="R192" s="2">
        <f>IF(OR(K192,0),$D192,"")</f>
        <v>6.719585508108139E-5</v>
      </c>
      <c r="S192" s="2">
        <f t="shared" si="8"/>
        <v>6.719585508108139E-5</v>
      </c>
    </row>
    <row r="193" spans="1:19" x14ac:dyDescent="0.25">
      <c r="A193" t="s">
        <v>60</v>
      </c>
      <c r="B193" t="s">
        <v>518</v>
      </c>
      <c r="C193" s="1">
        <v>56205</v>
      </c>
      <c r="D193" s="2">
        <f t="shared" si="9"/>
        <v>5.234498530626297E-5</v>
      </c>
      <c r="K193" s="9">
        <v>1</v>
      </c>
      <c r="L193" s="9" t="b">
        <f>OR(E193:K193,0)</f>
        <v>1</v>
      </c>
      <c r="M193" s="7" t="str">
        <f>IF(OR(I193,J193,0),D193,"")</f>
        <v/>
      </c>
      <c r="N193" s="2" t="str">
        <f>IF(OR(E193,0),$D193,"")</f>
        <v/>
      </c>
      <c r="O193" s="2" t="str">
        <f>IF(OR(F193,0),$D193,"")</f>
        <v/>
      </c>
      <c r="P193" s="2" t="str">
        <f>IF(OR(G193,0),$D193,"")</f>
        <v/>
      </c>
      <c r="Q193" s="2" t="str">
        <f>IF(OR(H193,0),$D193,"")</f>
        <v/>
      </c>
      <c r="R193" s="2">
        <f>IF(OR(K193,0),$D193,"")</f>
        <v>5.234498530626297E-5</v>
      </c>
      <c r="S193" s="2">
        <f t="shared" si="8"/>
        <v>5.234498530626297E-5</v>
      </c>
    </row>
    <row r="194" spans="1:19" x14ac:dyDescent="0.25">
      <c r="A194" t="s">
        <v>66</v>
      </c>
      <c r="B194" t="s">
        <v>519</v>
      </c>
      <c r="C194" s="1">
        <v>7134473</v>
      </c>
      <c r="D194" s="2">
        <f t="shared" si="9"/>
        <v>6.6444957628846169E-3</v>
      </c>
      <c r="K194" s="9">
        <v>1</v>
      </c>
      <c r="L194" s="9" t="b">
        <f>OR(E194:K194,0)</f>
        <v>1</v>
      </c>
      <c r="M194" s="7" t="str">
        <f>IF(OR(I194,J194,0),D194,"")</f>
        <v/>
      </c>
      <c r="N194" s="2" t="str">
        <f>IF(OR(E194,0),$D194,"")</f>
        <v/>
      </c>
      <c r="O194" s="2" t="str">
        <f>IF(OR(F194,0),$D194,"")</f>
        <v/>
      </c>
      <c r="P194" s="2" t="str">
        <f>IF(OR(G194,0),$D194,"")</f>
        <v/>
      </c>
      <c r="Q194" s="2" t="str">
        <f>IF(OR(H194,0),$D194,"")</f>
        <v/>
      </c>
      <c r="R194" s="2">
        <f>IF(OR(K194,0),$D194,"")</f>
        <v>6.6444957628846169E-3</v>
      </c>
      <c r="S194" s="2">
        <f t="shared" si="8"/>
        <v>6.6444957628846169E-3</v>
      </c>
    </row>
    <row r="195" spans="1:19" x14ac:dyDescent="0.25">
      <c r="A195" t="s">
        <v>97</v>
      </c>
      <c r="B195" t="s">
        <v>520</v>
      </c>
      <c r="C195" s="1">
        <v>151118820</v>
      </c>
      <c r="D195" s="2">
        <f t="shared" si="9"/>
        <v>0.14074036851525307</v>
      </c>
      <c r="K195" s="9">
        <v>1</v>
      </c>
      <c r="L195" s="9" t="b">
        <f>OR(E195:K195,0)</f>
        <v>1</v>
      </c>
      <c r="M195" s="7" t="str">
        <f>IF(OR(I195,J195,0),D195,"")</f>
        <v/>
      </c>
      <c r="N195" s="2" t="str">
        <f>IF(OR(E195,0),$D195,"")</f>
        <v/>
      </c>
      <c r="O195" s="2" t="str">
        <f>IF(OR(F195,0),$D195,"")</f>
        <v/>
      </c>
      <c r="P195" s="2" t="str">
        <f>IF(OR(G195,0),$D195,"")</f>
        <v/>
      </c>
      <c r="Q195" s="2" t="str">
        <f>IF(OR(H195,0),$D195,"")</f>
        <v/>
      </c>
      <c r="R195" s="2">
        <f>IF(OR(K195,0),$D195,"")</f>
        <v>0.14074036851525307</v>
      </c>
      <c r="S195" s="2">
        <f t="shared" si="8"/>
        <v>0.14074036851525307</v>
      </c>
    </row>
    <row r="196" spans="1:19" x14ac:dyDescent="0.25">
      <c r="A196" t="s">
        <v>72</v>
      </c>
      <c r="B196" t="s">
        <v>493</v>
      </c>
      <c r="C196" s="1">
        <v>64133</v>
      </c>
      <c r="D196" s="2">
        <f t="shared" si="9"/>
        <v>5.9728510677814484E-5</v>
      </c>
      <c r="K196" s="9">
        <v>1</v>
      </c>
      <c r="L196" s="9" t="b">
        <f>OR(E196:K196,0)</f>
        <v>1</v>
      </c>
      <c r="M196" s="7" t="str">
        <f>IF(OR(I196,J196,0),D196,"")</f>
        <v/>
      </c>
      <c r="N196" s="2" t="str">
        <f>IF(OR(E196,0),$D196,"")</f>
        <v/>
      </c>
      <c r="O196" s="2" t="str">
        <f>IF(OR(F196,0),$D196,"")</f>
        <v/>
      </c>
      <c r="P196" s="2" t="str">
        <f>IF(OR(G196,0),$D196,"")</f>
        <v/>
      </c>
      <c r="Q196" s="2" t="str">
        <f>IF(OR(H196,0),$D196,"")</f>
        <v/>
      </c>
      <c r="R196" s="2">
        <f>IF(OR(K196,0),$D196,"")</f>
        <v>5.9728510677814484E-5</v>
      </c>
      <c r="S196" s="2">
        <f t="shared" ref="S196:S259" si="10">IF(OR(L196,0),$D196,"")</f>
        <v>5.9728510677814484E-5</v>
      </c>
    </row>
    <row r="197" spans="1:19" x14ac:dyDescent="0.25">
      <c r="A197" t="s">
        <v>68</v>
      </c>
      <c r="B197" t="s">
        <v>521</v>
      </c>
      <c r="C197" s="1">
        <v>162571</v>
      </c>
      <c r="D197" s="2">
        <f t="shared" si="9"/>
        <v>1.5140604227781296E-4</v>
      </c>
      <c r="K197" s="9">
        <v>1</v>
      </c>
      <c r="L197" s="9" t="b">
        <f>OR(E197:K197,0)</f>
        <v>1</v>
      </c>
      <c r="M197" s="7" t="str">
        <f>IF(OR(I197,J197,0),D197,"")</f>
        <v/>
      </c>
      <c r="N197" s="2" t="str">
        <f>IF(OR(E197,0),$D197,"")</f>
        <v/>
      </c>
      <c r="O197" s="2" t="str">
        <f>IF(OR(F197,0),$D197,"")</f>
        <v/>
      </c>
      <c r="P197" s="2" t="str">
        <f>IF(OR(G197,0),$D197,"")</f>
        <v/>
      </c>
      <c r="Q197" s="2" t="str">
        <f>IF(OR(H197,0),$D197,"")</f>
        <v/>
      </c>
      <c r="R197" s="2">
        <f>IF(OR(K197,0),$D197,"")</f>
        <v>1.5140604227781296E-4</v>
      </c>
      <c r="S197" s="2">
        <f t="shared" si="10"/>
        <v>1.5140604227781296E-4</v>
      </c>
    </row>
    <row r="198" spans="1:19" x14ac:dyDescent="0.25">
      <c r="A198" t="s">
        <v>95</v>
      </c>
      <c r="B198" t="s">
        <v>522</v>
      </c>
      <c r="C198" s="1">
        <v>19513301</v>
      </c>
      <c r="D198" s="2">
        <f t="shared" si="9"/>
        <v>1.8173177726566792E-2</v>
      </c>
      <c r="K198" s="9">
        <v>1</v>
      </c>
      <c r="L198" s="9" t="b">
        <f>OR(E198:K198,0)</f>
        <v>1</v>
      </c>
      <c r="M198" s="7" t="str">
        <f>IF(OR(I198,J198,0),D198,"")</f>
        <v/>
      </c>
      <c r="N198" s="2" t="str">
        <f>IF(OR(E198,0),$D198,"")</f>
        <v/>
      </c>
      <c r="O198" s="2" t="str">
        <f>IF(OR(F198,0),$D198,"")</f>
        <v/>
      </c>
      <c r="P198" s="2" t="str">
        <f>IF(OR(G198,0),$D198,"")</f>
        <v/>
      </c>
      <c r="Q198" s="2" t="str">
        <f>IF(OR(H198,0),$D198,"")</f>
        <v/>
      </c>
      <c r="R198" s="2">
        <f>IF(OR(K198,0),$D198,"")</f>
        <v>1.8173177726566792E-2</v>
      </c>
      <c r="S198" s="2">
        <f t="shared" si="10"/>
        <v>1.8173177726566792E-2</v>
      </c>
    </row>
    <row r="199" spans="1:19" x14ac:dyDescent="0.25">
      <c r="A199" t="s">
        <v>96</v>
      </c>
      <c r="B199" t="s">
        <v>523</v>
      </c>
      <c r="C199" s="1">
        <v>771462</v>
      </c>
      <c r="D199" s="2">
        <f t="shared" si="9"/>
        <v>7.1847997605800629E-4</v>
      </c>
      <c r="K199" s="9">
        <v>1</v>
      </c>
      <c r="L199" s="9" t="b">
        <f>OR(E199:K199,0)</f>
        <v>1</v>
      </c>
      <c r="M199" s="7" t="str">
        <f>IF(OR(I199,J199,0),D199,"")</f>
        <v/>
      </c>
      <c r="N199" s="2" t="str">
        <f>IF(OR(E199,0),$D199,"")</f>
        <v/>
      </c>
      <c r="O199" s="2" t="str">
        <f>IF(OR(F199,0),$D199,"")</f>
        <v/>
      </c>
      <c r="P199" s="2" t="str">
        <f>IF(OR(G199,0),$D199,"")</f>
        <v/>
      </c>
      <c r="Q199" s="2" t="str">
        <f>IF(OR(H199,0),$D199,"")</f>
        <v/>
      </c>
      <c r="R199" s="2">
        <f>IF(OR(K199,0),$D199,"")</f>
        <v>7.1847997605800629E-4</v>
      </c>
      <c r="S199" s="2">
        <f t="shared" si="10"/>
        <v>7.1847997605800629E-4</v>
      </c>
    </row>
    <row r="200" spans="1:19" x14ac:dyDescent="0.25">
      <c r="A200" t="s">
        <v>59</v>
      </c>
      <c r="B200" t="s">
        <v>524</v>
      </c>
      <c r="C200" s="1">
        <v>22620613</v>
      </c>
      <c r="D200" s="2">
        <f t="shared" si="9"/>
        <v>2.1067087538540363E-2</v>
      </c>
      <c r="K200" s="9">
        <v>1</v>
      </c>
      <c r="L200" s="9" t="b">
        <f>OR(E200:K200,0)</f>
        <v>1</v>
      </c>
      <c r="M200" s="7" t="str">
        <f>IF(OR(I200,J200,0),D200,"")</f>
        <v/>
      </c>
      <c r="N200" s="2" t="str">
        <f>IF(OR(E200,0),$D200,"")</f>
        <v/>
      </c>
      <c r="O200" s="2" t="str">
        <f>IF(OR(F200,0),$D200,"")</f>
        <v/>
      </c>
      <c r="P200" s="2" t="str">
        <f>IF(OR(G200,0),$D200,"")</f>
        <v/>
      </c>
      <c r="Q200" s="2" t="str">
        <f>IF(OR(H200,0),$D200,"")</f>
        <v/>
      </c>
      <c r="R200" s="2">
        <f>IF(OR(K200,0),$D200,"")</f>
        <v>2.1067087538540363E-2</v>
      </c>
      <c r="S200" s="2">
        <f t="shared" si="10"/>
        <v>2.1067087538540363E-2</v>
      </c>
    </row>
    <row r="201" spans="1:19" x14ac:dyDescent="0.25">
      <c r="A201" t="s">
        <v>71</v>
      </c>
      <c r="B201" t="s">
        <v>394</v>
      </c>
      <c r="C201" s="1">
        <v>15631089</v>
      </c>
      <c r="D201" s="2">
        <f t="shared" si="9"/>
        <v>1.4557586051523685E-2</v>
      </c>
      <c r="K201" s="9">
        <v>1</v>
      </c>
      <c r="L201" s="9" t="b">
        <f>OR(E201:K201,0)</f>
        <v>1</v>
      </c>
      <c r="M201" s="7" t="str">
        <f>IF(OR(I201,J201,0),D201,"")</f>
        <v/>
      </c>
      <c r="N201" s="2" t="str">
        <f>IF(OR(E201,0),$D201,"")</f>
        <v/>
      </c>
      <c r="O201" s="2" t="str">
        <f>IF(OR(F201,0),$D201,"")</f>
        <v/>
      </c>
      <c r="P201" s="2" t="str">
        <f>IF(OR(G201,0),$D201,"")</f>
        <v/>
      </c>
      <c r="Q201" s="2" t="str">
        <f>IF(OR(H201,0),$D201,"")</f>
        <v/>
      </c>
      <c r="R201" s="2">
        <f>IF(OR(K201,0),$D201,"")</f>
        <v>1.4557586051523685E-2</v>
      </c>
      <c r="S201" s="2">
        <f t="shared" si="10"/>
        <v>1.4557586051523685E-2</v>
      </c>
    </row>
    <row r="202" spans="1:19" x14ac:dyDescent="0.25">
      <c r="A202" t="s">
        <v>64</v>
      </c>
      <c r="B202">
        <v>0</v>
      </c>
      <c r="C202" s="1">
        <v>0</v>
      </c>
      <c r="D202" s="2">
        <f t="shared" si="9"/>
        <v>0</v>
      </c>
      <c r="K202" s="9">
        <v>1</v>
      </c>
      <c r="L202" s="9" t="b">
        <f>OR(E202:K202,0)</f>
        <v>1</v>
      </c>
      <c r="M202" s="7" t="str">
        <f>IF(OR(I202,J202,0),D202,"")</f>
        <v/>
      </c>
      <c r="N202" s="2" t="str">
        <f>IF(OR(E202,0),$D202,"")</f>
        <v/>
      </c>
      <c r="O202" s="2" t="str">
        <f>IF(OR(F202,0),$D202,"")</f>
        <v/>
      </c>
      <c r="P202" s="2" t="str">
        <f>IF(OR(G202,0),$D202,"")</f>
        <v/>
      </c>
      <c r="Q202" s="2" t="str">
        <f>IF(OR(H202,0),$D202,"")</f>
        <v/>
      </c>
      <c r="R202" s="2">
        <f>IF(OR(K202,0),$D202,"")</f>
        <v>0</v>
      </c>
      <c r="S202" s="2">
        <f t="shared" si="10"/>
        <v>0</v>
      </c>
    </row>
    <row r="203" spans="1:19" x14ac:dyDescent="0.25">
      <c r="A203" t="s">
        <v>44</v>
      </c>
      <c r="B203" t="s">
        <v>525</v>
      </c>
      <c r="C203" s="1">
        <v>28745289</v>
      </c>
      <c r="D203" s="2">
        <f t="shared" si="9"/>
        <v>2.6771136559545994E-2</v>
      </c>
      <c r="K203" s="9">
        <v>1</v>
      </c>
      <c r="L203" s="9" t="b">
        <f>OR(E203:K203,0)</f>
        <v>1</v>
      </c>
      <c r="M203" s="7" t="str">
        <f>IF(OR(I203,J203,0),D203,"")</f>
        <v/>
      </c>
      <c r="N203" s="2" t="str">
        <f>IF(OR(E203,0),$D203,"")</f>
        <v/>
      </c>
      <c r="O203" s="2" t="str">
        <f>IF(OR(F203,0),$D203,"")</f>
        <v/>
      </c>
      <c r="P203" s="2" t="str">
        <f>IF(OR(G203,0),$D203,"")</f>
        <v/>
      </c>
      <c r="Q203" s="2" t="str">
        <f>IF(OR(H203,0),$D203,"")</f>
        <v/>
      </c>
      <c r="R203" s="2">
        <f>IF(OR(K203,0),$D203,"")</f>
        <v>2.6771136559545994E-2</v>
      </c>
      <c r="S203" s="2">
        <f t="shared" si="10"/>
        <v>2.6771136559545994E-2</v>
      </c>
    </row>
    <row r="204" spans="1:19" x14ac:dyDescent="0.25">
      <c r="A204" t="s">
        <v>50</v>
      </c>
      <c r="B204" t="s">
        <v>526</v>
      </c>
      <c r="C204" s="1">
        <v>534338</v>
      </c>
      <c r="D204" s="2">
        <f t="shared" si="9"/>
        <v>4.9764104187488556E-4</v>
      </c>
      <c r="K204" s="9">
        <v>1</v>
      </c>
      <c r="L204" s="9" t="b">
        <f>OR(E204:K204,0)</f>
        <v>1</v>
      </c>
      <c r="M204" s="7" t="str">
        <f>IF(OR(I204,J204,0),D204,"")</f>
        <v/>
      </c>
      <c r="N204" s="2" t="str">
        <f>IF(OR(E204,0),$D204,"")</f>
        <v/>
      </c>
      <c r="O204" s="2" t="str">
        <f>IF(OR(F204,0),$D204,"")</f>
        <v/>
      </c>
      <c r="P204" s="2" t="str">
        <f>IF(OR(G204,0),$D204,"")</f>
        <v/>
      </c>
      <c r="Q204" s="2" t="str">
        <f>IF(OR(H204,0),$D204,"")</f>
        <v/>
      </c>
      <c r="R204" s="2">
        <f>IF(OR(K204,0),$D204,"")</f>
        <v>4.9764104187488556E-4</v>
      </c>
      <c r="S204" s="2">
        <f t="shared" si="10"/>
        <v>4.9764104187488556E-4</v>
      </c>
    </row>
    <row r="205" spans="1:19" x14ac:dyDescent="0.25">
      <c r="A205" t="s">
        <v>48</v>
      </c>
      <c r="B205" t="s">
        <v>527</v>
      </c>
      <c r="C205" s="1">
        <v>12417057</v>
      </c>
      <c r="D205" s="2">
        <f t="shared" si="9"/>
        <v>1.156428549438715E-2</v>
      </c>
      <c r="K205" s="9">
        <v>1</v>
      </c>
      <c r="L205" s="9" t="b">
        <f>OR(E205:K205,0)</f>
        <v>1</v>
      </c>
      <c r="M205" s="7" t="str">
        <f>IF(OR(I205,J205,0),D205,"")</f>
        <v/>
      </c>
      <c r="N205" s="2" t="str">
        <f>IF(OR(E205,0),$D205,"")</f>
        <v/>
      </c>
      <c r="O205" s="2" t="str">
        <f>IF(OR(F205,0),$D205,"")</f>
        <v/>
      </c>
      <c r="P205" s="2" t="str">
        <f>IF(OR(G205,0),$D205,"")</f>
        <v/>
      </c>
      <c r="Q205" s="2" t="str">
        <f>IF(OR(H205,0),$D205,"")</f>
        <v/>
      </c>
      <c r="R205" s="2">
        <f>IF(OR(K205,0),$D205,"")</f>
        <v>1.156428549438715E-2</v>
      </c>
      <c r="S205" s="2">
        <f t="shared" si="10"/>
        <v>1.156428549438715E-2</v>
      </c>
    </row>
    <row r="206" spans="1:19" x14ac:dyDescent="0.25">
      <c r="A206" t="s">
        <v>94</v>
      </c>
      <c r="B206" t="s">
        <v>528</v>
      </c>
      <c r="C206" s="1">
        <v>8729822</v>
      </c>
      <c r="D206" s="2">
        <f t="shared" si="9"/>
        <v>8.1302803009748459E-3</v>
      </c>
      <c r="K206" s="9">
        <v>1</v>
      </c>
      <c r="L206" s="9" t="b">
        <f>OR(E206:K206,0)</f>
        <v>1</v>
      </c>
      <c r="M206" s="7" t="str">
        <f>IF(OR(I206,J206,0),D206,"")</f>
        <v/>
      </c>
      <c r="N206" s="2" t="str">
        <f>IF(OR(E206,0),$D206,"")</f>
        <v/>
      </c>
      <c r="O206" s="2" t="str">
        <f>IF(OR(F206,0),$D206,"")</f>
        <v/>
      </c>
      <c r="P206" s="2" t="str">
        <f>IF(OR(G206,0),$D206,"")</f>
        <v/>
      </c>
      <c r="Q206" s="2" t="str">
        <f>IF(OR(H206,0),$D206,"")</f>
        <v/>
      </c>
      <c r="R206" s="2">
        <f>IF(OR(K206,0),$D206,"")</f>
        <v>8.1302803009748459E-3</v>
      </c>
      <c r="S206" s="2">
        <f t="shared" si="10"/>
        <v>8.1302803009748459E-3</v>
      </c>
    </row>
    <row r="207" spans="1:19" x14ac:dyDescent="0.25">
      <c r="A207" t="s">
        <v>51</v>
      </c>
      <c r="B207" t="s">
        <v>529</v>
      </c>
      <c r="C207" s="1">
        <v>48447</v>
      </c>
      <c r="D207" s="2">
        <f t="shared" si="9"/>
        <v>4.5119784772396088E-5</v>
      </c>
      <c r="K207" s="9">
        <v>1</v>
      </c>
      <c r="L207" s="9" t="b">
        <f>OR(E207:K207,0)</f>
        <v>1</v>
      </c>
      <c r="M207" s="7" t="str">
        <f>IF(OR(I207,J207,0),D207,"")</f>
        <v/>
      </c>
      <c r="N207" s="2" t="str">
        <f>IF(OR(E207,0),$D207,"")</f>
        <v/>
      </c>
      <c r="O207" s="2" t="str">
        <f>IF(OR(F207,0),$D207,"")</f>
        <v/>
      </c>
      <c r="P207" s="2" t="str">
        <f>IF(OR(G207,0),$D207,"")</f>
        <v/>
      </c>
      <c r="Q207" s="2" t="str">
        <f>IF(OR(H207,0),$D207,"")</f>
        <v/>
      </c>
      <c r="R207" s="2">
        <f>IF(OR(K207,0),$D207,"")</f>
        <v>4.5119784772396088E-5</v>
      </c>
      <c r="S207" s="2">
        <f t="shared" si="10"/>
        <v>4.5119784772396088E-5</v>
      </c>
    </row>
    <row r="208" spans="1:19" x14ac:dyDescent="0.25">
      <c r="A208" t="s">
        <v>62</v>
      </c>
      <c r="B208" t="s">
        <v>530</v>
      </c>
      <c r="C208" s="1">
        <v>118480</v>
      </c>
      <c r="D208" s="2">
        <f t="shared" si="9"/>
        <v>1.1034309864044189E-4</v>
      </c>
      <c r="K208" s="9">
        <v>1</v>
      </c>
      <c r="L208" s="9" t="b">
        <f>OR(E208:K208,0)</f>
        <v>1</v>
      </c>
      <c r="M208" s="7" t="str">
        <f>IF(OR(I208,J208,0),D208,"")</f>
        <v/>
      </c>
      <c r="N208" s="2" t="str">
        <f>IF(OR(E208,0),$D208,"")</f>
        <v/>
      </c>
      <c r="O208" s="2" t="str">
        <f>IF(OR(F208,0),$D208,"")</f>
        <v/>
      </c>
      <c r="P208" s="2" t="str">
        <f>IF(OR(G208,0),$D208,"")</f>
        <v/>
      </c>
      <c r="Q208" s="2" t="str">
        <f>IF(OR(H208,0),$D208,"")</f>
        <v/>
      </c>
      <c r="R208" s="2">
        <f>IF(OR(K208,0),$D208,"")</f>
        <v>1.1034309864044189E-4</v>
      </c>
      <c r="S208" s="2">
        <f t="shared" si="10"/>
        <v>1.1034309864044189E-4</v>
      </c>
    </row>
    <row r="209" spans="1:19" x14ac:dyDescent="0.25">
      <c r="A209" t="s">
        <v>85</v>
      </c>
      <c r="B209" t="s">
        <v>531</v>
      </c>
      <c r="C209" s="1">
        <v>2295702</v>
      </c>
      <c r="D209" s="2">
        <f t="shared" si="9"/>
        <v>2.1380390971899033E-3</v>
      </c>
      <c r="K209" s="9">
        <v>1</v>
      </c>
      <c r="L209" s="9" t="b">
        <f>OR(E209:K209,0)</f>
        <v>1</v>
      </c>
      <c r="M209" s="7" t="str">
        <f>IF(OR(I209,J209,0),D209,"")</f>
        <v/>
      </c>
      <c r="N209" s="2" t="str">
        <f>IF(OR(E209,0),$D209,"")</f>
        <v/>
      </c>
      <c r="O209" s="2" t="str">
        <f>IF(OR(F209,0),$D209,"")</f>
        <v/>
      </c>
      <c r="P209" s="2" t="str">
        <f>IF(OR(G209,0),$D209,"")</f>
        <v/>
      </c>
      <c r="Q209" s="2" t="str">
        <f>IF(OR(H209,0),$D209,"")</f>
        <v/>
      </c>
      <c r="R209" s="2">
        <f>IF(OR(K209,0),$D209,"")</f>
        <v>2.1380390971899033E-3</v>
      </c>
      <c r="S209" s="2">
        <f t="shared" si="10"/>
        <v>2.1380390971899033E-3</v>
      </c>
    </row>
    <row r="210" spans="1:19" x14ac:dyDescent="0.25">
      <c r="A210" t="s">
        <v>56</v>
      </c>
      <c r="B210" t="s">
        <v>532</v>
      </c>
      <c r="C210" s="1">
        <v>37119035</v>
      </c>
      <c r="D210" s="2">
        <f t="shared" si="9"/>
        <v>3.4569795243442059E-2</v>
      </c>
      <c r="K210" s="9">
        <v>1</v>
      </c>
      <c r="L210" s="9" t="b">
        <f>OR(E210:K210,0)</f>
        <v>1</v>
      </c>
      <c r="M210" s="7" t="str">
        <f>IF(OR(I210,J210,0),D210,"")</f>
        <v/>
      </c>
      <c r="N210" s="2" t="str">
        <f>IF(OR(E210,0),$D210,"")</f>
        <v/>
      </c>
      <c r="O210" s="2" t="str">
        <f>IF(OR(F210,0),$D210,"")</f>
        <v/>
      </c>
      <c r="P210" s="2" t="str">
        <f>IF(OR(G210,0),$D210,"")</f>
        <v/>
      </c>
      <c r="Q210" s="2" t="str">
        <f>IF(OR(H210,0),$D210,"")</f>
        <v/>
      </c>
      <c r="R210" s="2">
        <f>IF(OR(K210,0),$D210,"")</f>
        <v>3.4569795243442059E-2</v>
      </c>
      <c r="S210" s="2">
        <f t="shared" si="10"/>
        <v>3.4569795243442059E-2</v>
      </c>
    </row>
    <row r="211" spans="1:19" x14ac:dyDescent="0.25">
      <c r="A211" t="s">
        <v>53</v>
      </c>
      <c r="B211" t="s">
        <v>527</v>
      </c>
      <c r="C211" s="1">
        <v>12268599</v>
      </c>
      <c r="D211" s="2">
        <f t="shared" si="9"/>
        <v>1.1426023207604885E-2</v>
      </c>
      <c r="K211" s="9">
        <v>1</v>
      </c>
      <c r="L211" s="9" t="b">
        <f>OR(E211:K211,0)</f>
        <v>1</v>
      </c>
      <c r="M211" s="7" t="str">
        <f>IF(OR(I211,J211,0),D211,"")</f>
        <v/>
      </c>
      <c r="N211" s="2" t="str">
        <f>IF(OR(E211,0),$D211,"")</f>
        <v/>
      </c>
      <c r="O211" s="2" t="str">
        <f>IF(OR(F211,0),$D211,"")</f>
        <v/>
      </c>
      <c r="P211" s="2" t="str">
        <f>IF(OR(G211,0),$D211,"")</f>
        <v/>
      </c>
      <c r="Q211" s="2" t="str">
        <f>IF(OR(H211,0),$D211,"")</f>
        <v/>
      </c>
      <c r="R211" s="2">
        <f>IF(OR(K211,0),$D211,"")</f>
        <v>1.1426023207604885E-2</v>
      </c>
      <c r="S211" s="2">
        <f t="shared" si="10"/>
        <v>1.1426023207604885E-2</v>
      </c>
    </row>
    <row r="212" spans="1:19" x14ac:dyDescent="0.25">
      <c r="A212" t="s">
        <v>63</v>
      </c>
      <c r="B212" t="s">
        <v>533</v>
      </c>
      <c r="C212" s="1">
        <v>722677</v>
      </c>
      <c r="D212" s="2">
        <f t="shared" ref="D212:D276" si="11">C212/(1024*1024*1024)</f>
        <v>6.7304540425539017E-4</v>
      </c>
      <c r="K212" s="9">
        <v>1</v>
      </c>
      <c r="L212" s="9" t="b">
        <f>OR(E212:K212,0)</f>
        <v>1</v>
      </c>
      <c r="M212" s="7" t="str">
        <f>IF(OR(I212,J212,0),D212,"")</f>
        <v/>
      </c>
      <c r="N212" s="2" t="str">
        <f>IF(OR(E212,0),$D212,"")</f>
        <v/>
      </c>
      <c r="O212" s="2" t="str">
        <f>IF(OR(F212,0),$D212,"")</f>
        <v/>
      </c>
      <c r="P212" s="2" t="str">
        <f>IF(OR(G212,0),$D212,"")</f>
        <v/>
      </c>
      <c r="Q212" s="2" t="str">
        <f>IF(OR(H212,0),$D212,"")</f>
        <v/>
      </c>
      <c r="R212" s="2">
        <f>IF(OR(K212,0),$D212,"")</f>
        <v>6.7304540425539017E-4</v>
      </c>
      <c r="S212" s="2">
        <f t="shared" si="10"/>
        <v>6.7304540425539017E-4</v>
      </c>
    </row>
    <row r="213" spans="1:19" x14ac:dyDescent="0.25">
      <c r="A213" t="s">
        <v>88</v>
      </c>
      <c r="B213" t="s">
        <v>534</v>
      </c>
      <c r="C213" s="1">
        <v>5782009</v>
      </c>
      <c r="D213" s="2">
        <f t="shared" si="11"/>
        <v>5.3849155083298683E-3</v>
      </c>
      <c r="K213" s="9">
        <v>1</v>
      </c>
      <c r="L213" s="9" t="b">
        <f>OR(E213:K213,0)</f>
        <v>1</v>
      </c>
      <c r="M213" s="7" t="str">
        <f>IF(OR(I213,J213,0),D213,"")</f>
        <v/>
      </c>
      <c r="N213" s="2" t="str">
        <f>IF(OR(E213,0),$D213,"")</f>
        <v/>
      </c>
      <c r="O213" s="2" t="str">
        <f>IF(OR(F213,0),$D213,"")</f>
        <v/>
      </c>
      <c r="P213" s="2" t="str">
        <f>IF(OR(G213,0),$D213,"")</f>
        <v/>
      </c>
      <c r="Q213" s="2" t="str">
        <f>IF(OR(H213,0),$D213,"")</f>
        <v/>
      </c>
      <c r="R213" s="2">
        <f>IF(OR(K213,0),$D213,"")</f>
        <v>5.3849155083298683E-3</v>
      </c>
      <c r="S213" s="2">
        <f t="shared" si="10"/>
        <v>5.3849155083298683E-3</v>
      </c>
    </row>
    <row r="214" spans="1:19" x14ac:dyDescent="0.25">
      <c r="A214" t="s">
        <v>67</v>
      </c>
      <c r="B214">
        <v>0</v>
      </c>
      <c r="C214" s="1">
        <v>0</v>
      </c>
      <c r="D214" s="2">
        <f t="shared" si="11"/>
        <v>0</v>
      </c>
      <c r="K214" s="9">
        <v>1</v>
      </c>
      <c r="L214" s="9" t="b">
        <f>OR(E214:K214,0)</f>
        <v>1</v>
      </c>
      <c r="M214" s="7" t="str">
        <f>IF(OR(I214,J214,0),D214,"")</f>
        <v/>
      </c>
      <c r="N214" s="2" t="str">
        <f>IF(OR(E214,0),$D214,"")</f>
        <v/>
      </c>
      <c r="O214" s="2" t="str">
        <f>IF(OR(F214,0),$D214,"")</f>
        <v/>
      </c>
      <c r="P214" s="2" t="str">
        <f>IF(OR(G214,0),$D214,"")</f>
        <v/>
      </c>
      <c r="Q214" s="2" t="str">
        <f>IF(OR(H214,0),$D214,"")</f>
        <v/>
      </c>
      <c r="R214" s="2">
        <f>IF(OR(K214,0),$D214,"")</f>
        <v>0</v>
      </c>
      <c r="S214" s="2">
        <f t="shared" si="10"/>
        <v>0</v>
      </c>
    </row>
    <row r="215" spans="1:19" x14ac:dyDescent="0.25">
      <c r="A215" t="s">
        <v>61</v>
      </c>
      <c r="B215" t="s">
        <v>535</v>
      </c>
      <c r="C215" s="1">
        <v>5393</v>
      </c>
      <c r="D215" s="2">
        <f t="shared" si="11"/>
        <v>5.0226226449012756E-6</v>
      </c>
      <c r="K215" s="9">
        <v>1</v>
      </c>
      <c r="L215" s="9" t="b">
        <f>OR(E215:K215,0)</f>
        <v>1</v>
      </c>
      <c r="M215" s="7" t="str">
        <f>IF(OR(I215,J215,0),D215,"")</f>
        <v/>
      </c>
      <c r="N215" s="2" t="str">
        <f>IF(OR(E215,0),$D215,"")</f>
        <v/>
      </c>
      <c r="O215" s="2" t="str">
        <f>IF(OR(F215,0),$D215,"")</f>
        <v/>
      </c>
      <c r="P215" s="2" t="str">
        <f>IF(OR(G215,0),$D215,"")</f>
        <v/>
      </c>
      <c r="Q215" s="2" t="str">
        <f>IF(OR(H215,0),$D215,"")</f>
        <v/>
      </c>
      <c r="R215" s="2">
        <f>IF(OR(K215,0),$D215,"")</f>
        <v>5.0226226449012756E-6</v>
      </c>
      <c r="S215" s="2">
        <f t="shared" si="10"/>
        <v>5.0226226449012756E-6</v>
      </c>
    </row>
    <row r="216" spans="1:19" x14ac:dyDescent="0.25">
      <c r="A216" t="s">
        <v>43</v>
      </c>
      <c r="B216" t="s">
        <v>536</v>
      </c>
      <c r="C216" s="1">
        <v>8</v>
      </c>
      <c r="D216" s="2">
        <f t="shared" si="11"/>
        <v>7.4505805969238281E-9</v>
      </c>
      <c r="K216" s="9">
        <v>1</v>
      </c>
      <c r="L216" s="9" t="b">
        <f>OR(E216:K216,0)</f>
        <v>1</v>
      </c>
      <c r="M216" s="7" t="str">
        <f>IF(OR(I216,J216,0),D216,"")</f>
        <v/>
      </c>
      <c r="N216" s="2" t="str">
        <f>IF(OR(E216,0),$D216,"")</f>
        <v/>
      </c>
      <c r="O216" s="2" t="str">
        <f>IF(OR(F216,0),$D216,"")</f>
        <v/>
      </c>
      <c r="P216" s="2" t="str">
        <f>IF(OR(G216,0),$D216,"")</f>
        <v/>
      </c>
      <c r="Q216" s="2" t="str">
        <f>IF(OR(H216,0),$D216,"")</f>
        <v/>
      </c>
      <c r="R216" s="2">
        <f>IF(OR(K216,0),$D216,"")</f>
        <v>7.4505805969238281E-9</v>
      </c>
      <c r="S216" s="2">
        <f t="shared" si="10"/>
        <v>7.4505805969238281E-9</v>
      </c>
    </row>
    <row r="217" spans="1:19" x14ac:dyDescent="0.25">
      <c r="A217" t="s">
        <v>77</v>
      </c>
      <c r="B217" t="s">
        <v>509</v>
      </c>
      <c r="C217" s="1">
        <v>11244</v>
      </c>
      <c r="D217" s="2">
        <f t="shared" si="11"/>
        <v>1.047179102897644E-5</v>
      </c>
      <c r="K217" s="9">
        <v>1</v>
      </c>
      <c r="L217" s="9" t="b">
        <f>OR(E217:K217,0)</f>
        <v>1</v>
      </c>
      <c r="M217" s="7" t="str">
        <f>IF(OR(I217,J217,0),D217,"")</f>
        <v/>
      </c>
      <c r="N217" s="2" t="str">
        <f>IF(OR(E217,0),$D217,"")</f>
        <v/>
      </c>
      <c r="O217" s="2" t="str">
        <f>IF(OR(F217,0),$D217,"")</f>
        <v/>
      </c>
      <c r="P217" s="2" t="str">
        <f>IF(OR(G217,0),$D217,"")</f>
        <v/>
      </c>
      <c r="Q217" s="2" t="str">
        <f>IF(OR(H217,0),$D217,"")</f>
        <v/>
      </c>
      <c r="R217" s="2">
        <f>IF(OR(K217,0),$D217,"")</f>
        <v>1.047179102897644E-5</v>
      </c>
      <c r="S217" s="2">
        <f t="shared" si="10"/>
        <v>1.047179102897644E-5</v>
      </c>
    </row>
    <row r="218" spans="1:19" x14ac:dyDescent="0.25">
      <c r="A218" t="s">
        <v>280</v>
      </c>
      <c r="B218" t="s">
        <v>537</v>
      </c>
      <c r="C218" s="1">
        <v>343457308</v>
      </c>
      <c r="D218" s="2">
        <f t="shared" si="11"/>
        <v>0.31986954435706139</v>
      </c>
      <c r="L218" s="9" t="b">
        <f>OR(E218:K218,0)</f>
        <v>0</v>
      </c>
      <c r="M218" s="7" t="str">
        <f>IF(OR(I218,J218,0),D218,"")</f>
        <v/>
      </c>
      <c r="N218" s="2" t="str">
        <f>IF(OR(E218,0),$D218,"")</f>
        <v/>
      </c>
      <c r="O218" s="2" t="str">
        <f>IF(OR(F218,0),$D218,"")</f>
        <v/>
      </c>
      <c r="P218" s="2" t="str">
        <f>IF(OR(G218,0),$D218,"")</f>
        <v/>
      </c>
      <c r="Q218" s="2" t="str">
        <f>IF(OR(H218,0),$D218,"")</f>
        <v/>
      </c>
      <c r="R218" s="2" t="str">
        <f>IF(OR(K218,0),$D218,"")</f>
        <v/>
      </c>
      <c r="S218" s="2" t="str">
        <f t="shared" si="10"/>
        <v/>
      </c>
    </row>
    <row r="219" spans="1:19" x14ac:dyDescent="0.25">
      <c r="A219" t="s">
        <v>277</v>
      </c>
      <c r="B219" t="s">
        <v>538</v>
      </c>
      <c r="C219" s="1">
        <v>317</v>
      </c>
      <c r="D219" s="2">
        <f t="shared" si="11"/>
        <v>2.9522925615310669E-7</v>
      </c>
      <c r="K219" s="9">
        <v>1</v>
      </c>
      <c r="L219" s="9" t="b">
        <f>OR(E219:K219,0)</f>
        <v>1</v>
      </c>
      <c r="M219" s="7" t="str">
        <f>IF(OR(I219,J219,0),D219,"")</f>
        <v/>
      </c>
      <c r="N219" s="2" t="str">
        <f>IF(OR(E219,0),$D219,"")</f>
        <v/>
      </c>
      <c r="O219" s="2" t="str">
        <f>IF(OR(F219,0),$D219,"")</f>
        <v/>
      </c>
      <c r="P219" s="2" t="str">
        <f>IF(OR(G219,0),$D219,"")</f>
        <v/>
      </c>
      <c r="Q219" s="2" t="str">
        <f>IF(OR(H219,0),$D219,"")</f>
        <v/>
      </c>
      <c r="R219" s="2">
        <f>IF(OR(K219,0),$D219,"")</f>
        <v>2.9522925615310669E-7</v>
      </c>
      <c r="S219" s="2">
        <f t="shared" si="10"/>
        <v>2.9522925615310669E-7</v>
      </c>
    </row>
    <row r="220" spans="1:19" x14ac:dyDescent="0.25">
      <c r="A220" t="s">
        <v>370</v>
      </c>
      <c r="B220" t="s">
        <v>539</v>
      </c>
      <c r="C220" s="1">
        <f>184*2^20</f>
        <v>192937984</v>
      </c>
      <c r="D220" s="2">
        <f t="shared" ref="D220" si="12">C220/(1024*1024*1024)</f>
        <v>0.1796875</v>
      </c>
      <c r="K220" s="9">
        <v>1</v>
      </c>
      <c r="L220" s="9" t="b">
        <f>OR(E220:K220,0)</f>
        <v>1</v>
      </c>
      <c r="M220" s="7" t="str">
        <f>IF(OR(I220,J220,0),D220,"")</f>
        <v/>
      </c>
      <c r="N220" s="2" t="str">
        <f>IF(OR(E220,0),$D220,"")</f>
        <v/>
      </c>
      <c r="O220" s="2" t="str">
        <f>IF(OR(F220,0),$D220,"")</f>
        <v/>
      </c>
      <c r="P220" s="2" t="str">
        <f>IF(OR(G220,0),$D220,"")</f>
        <v/>
      </c>
      <c r="Q220" s="2" t="str">
        <f>IF(OR(H220,0),$D220,"")</f>
        <v/>
      </c>
      <c r="R220" s="2">
        <f>IF(OR(K220,0),$D220,"")</f>
        <v>0.1796875</v>
      </c>
      <c r="S220" s="2">
        <f t="shared" si="10"/>
        <v>0.1796875</v>
      </c>
    </row>
    <row r="221" spans="1:19" x14ac:dyDescent="0.25">
      <c r="A221" t="s">
        <v>276</v>
      </c>
      <c r="B221" t="s">
        <v>540</v>
      </c>
      <c r="C221" s="1">
        <v>334601936</v>
      </c>
      <c r="D221" s="2">
        <f t="shared" si="11"/>
        <v>0.31162233650684357</v>
      </c>
      <c r="K221" s="9">
        <v>1</v>
      </c>
      <c r="L221" s="9" t="b">
        <f>OR(E221:K221,0)</f>
        <v>1</v>
      </c>
      <c r="M221" s="7" t="str">
        <f>IF(OR(I221,J221,0),D221,"")</f>
        <v/>
      </c>
      <c r="N221" s="2" t="str">
        <f>IF(OR(E221,0),$D221,"")</f>
        <v/>
      </c>
      <c r="O221" s="2" t="str">
        <f>IF(OR(F221,0),$D221,"")</f>
        <v/>
      </c>
      <c r="P221" s="2" t="str">
        <f>IF(OR(G221,0),$D221,"")</f>
        <v/>
      </c>
      <c r="Q221" s="2" t="str">
        <f>IF(OR(H221,0),$D221,"")</f>
        <v/>
      </c>
      <c r="R221" s="2">
        <f>IF(OR(K221,0),$D221,"")</f>
        <v>0.31162233650684357</v>
      </c>
      <c r="S221" s="2">
        <f t="shared" si="10"/>
        <v>0.31162233650684357</v>
      </c>
    </row>
    <row r="222" spans="1:19" x14ac:dyDescent="0.25">
      <c r="A222" t="s">
        <v>278</v>
      </c>
      <c r="B222" t="s">
        <v>541</v>
      </c>
      <c r="C222" s="1">
        <v>4751760</v>
      </c>
      <c r="D222" s="2">
        <f t="shared" si="11"/>
        <v>4.4254213571548462E-3</v>
      </c>
      <c r="K222" s="9">
        <v>1</v>
      </c>
      <c r="L222" s="9" t="b">
        <f>OR(E222:K222,0)</f>
        <v>1</v>
      </c>
      <c r="M222" s="7" t="str">
        <f>IF(OR(I222,J222,0),D222,"")</f>
        <v/>
      </c>
      <c r="N222" s="2" t="str">
        <f>IF(OR(E222,0),$D222,"")</f>
        <v/>
      </c>
      <c r="O222" s="2" t="str">
        <f>IF(OR(F222,0),$D222,"")</f>
        <v/>
      </c>
      <c r="P222" s="2" t="str">
        <f>IF(OR(G222,0),$D222,"")</f>
        <v/>
      </c>
      <c r="Q222" s="2" t="str">
        <f>IF(OR(H222,0),$D222,"")</f>
        <v/>
      </c>
      <c r="R222" s="2">
        <f>IF(OR(K222,0),$D222,"")</f>
        <v>4.4254213571548462E-3</v>
      </c>
      <c r="S222" s="2">
        <f t="shared" si="10"/>
        <v>4.4254213571548462E-3</v>
      </c>
    </row>
    <row r="223" spans="1:19" x14ac:dyDescent="0.25">
      <c r="A223" t="s">
        <v>279</v>
      </c>
      <c r="B223">
        <v>0</v>
      </c>
      <c r="C223" s="1">
        <v>0</v>
      </c>
      <c r="D223" s="2">
        <f t="shared" si="11"/>
        <v>0</v>
      </c>
      <c r="K223" s="9">
        <v>1</v>
      </c>
      <c r="L223" s="9" t="b">
        <f>OR(E223:K223,0)</f>
        <v>1</v>
      </c>
      <c r="M223" s="7" t="str">
        <f>IF(OR(I223,J223,0),D223,"")</f>
        <v/>
      </c>
      <c r="N223" s="2" t="str">
        <f>IF(OR(E223,0),$D223,"")</f>
        <v/>
      </c>
      <c r="O223" s="2" t="str">
        <f>IF(OR(F223,0),$D223,"")</f>
        <v/>
      </c>
      <c r="P223" s="2" t="str">
        <f>IF(OR(G223,0),$D223,"")</f>
        <v/>
      </c>
      <c r="Q223" s="2" t="str">
        <f>IF(OR(H223,0),$D223,"")</f>
        <v/>
      </c>
      <c r="R223" s="2">
        <f>IF(OR(K223,0),$D223,"")</f>
        <v>0</v>
      </c>
      <c r="S223" s="2">
        <f t="shared" si="10"/>
        <v>0</v>
      </c>
    </row>
    <row r="224" spans="1:19" x14ac:dyDescent="0.25">
      <c r="A224" t="s">
        <v>275</v>
      </c>
      <c r="B224" t="s">
        <v>542</v>
      </c>
      <c r="C224" s="1">
        <v>4077259</v>
      </c>
      <c r="D224" s="2">
        <f t="shared" si="11"/>
        <v>3.7972433492541313E-3</v>
      </c>
      <c r="K224" s="9">
        <v>1</v>
      </c>
      <c r="L224" s="9" t="b">
        <f>OR(E224:K224,0)</f>
        <v>1</v>
      </c>
      <c r="M224" s="7" t="str">
        <f>IF(OR(I224,J224,0),D224,"")</f>
        <v/>
      </c>
      <c r="N224" s="2" t="str">
        <f>IF(OR(E224,0),$D224,"")</f>
        <v/>
      </c>
      <c r="O224" s="2" t="str">
        <f>IF(OR(F224,0),$D224,"")</f>
        <v/>
      </c>
      <c r="P224" s="2" t="str">
        <f>IF(OR(G224,0),$D224,"")</f>
        <v/>
      </c>
      <c r="Q224" s="2" t="str">
        <f>IF(OR(H224,0),$D224,"")</f>
        <v/>
      </c>
      <c r="R224" s="2">
        <f>IF(OR(K224,0),$D224,"")</f>
        <v>3.7972433492541313E-3</v>
      </c>
      <c r="S224" s="2">
        <f t="shared" si="10"/>
        <v>3.7972433492541313E-3</v>
      </c>
    </row>
    <row r="225" spans="1:19" x14ac:dyDescent="0.25">
      <c r="A225" t="s">
        <v>221</v>
      </c>
      <c r="B225" t="s">
        <v>385</v>
      </c>
      <c r="C225" s="1">
        <v>193671335</v>
      </c>
      <c r="D225" s="2">
        <f t="shared" si="11"/>
        <v>0.18037048634141684</v>
      </c>
      <c r="K225" s="9">
        <v>1</v>
      </c>
      <c r="L225" s="9" t="b">
        <f>OR(E225:K225,0)</f>
        <v>1</v>
      </c>
      <c r="M225" s="7" t="str">
        <f>IF(OR(I225,J225,0),D225,"")</f>
        <v/>
      </c>
      <c r="N225" s="2" t="str">
        <f>IF(OR(E225,0),$D225,"")</f>
        <v/>
      </c>
      <c r="O225" s="2" t="str">
        <f>IF(OR(F225,0),$D225,"")</f>
        <v/>
      </c>
      <c r="P225" s="2" t="str">
        <f>IF(OR(G225,0),$D225,"")</f>
        <v/>
      </c>
      <c r="Q225" s="2" t="str">
        <f>IF(OR(H225,0),$D225,"")</f>
        <v/>
      </c>
      <c r="R225" s="2">
        <f>IF(OR(K225,0),$D225,"")</f>
        <v>0.18037048634141684</v>
      </c>
      <c r="S225" s="2">
        <f t="shared" si="10"/>
        <v>0.18037048634141684</v>
      </c>
    </row>
    <row r="226" spans="1:19" x14ac:dyDescent="0.25">
      <c r="A226" t="s">
        <v>220</v>
      </c>
      <c r="B226" t="s">
        <v>398</v>
      </c>
      <c r="C226" s="1">
        <v>80926538</v>
      </c>
      <c r="D226" s="2">
        <f t="shared" si="11"/>
        <v>7.5368711724877357E-2</v>
      </c>
      <c r="K226" s="9">
        <v>1</v>
      </c>
      <c r="L226" s="9" t="b">
        <f>OR(E226:K226,0)</f>
        <v>1</v>
      </c>
      <c r="M226" s="7" t="str">
        <f>IF(OR(I226,J226,0),D226,"")</f>
        <v/>
      </c>
      <c r="N226" s="2" t="str">
        <f>IF(OR(E226,0),$D226,"")</f>
        <v/>
      </c>
      <c r="O226" s="2" t="str">
        <f>IF(OR(F226,0),$D226,"")</f>
        <v/>
      </c>
      <c r="P226" s="2" t="str">
        <f>IF(OR(G226,0),$D226,"")</f>
        <v/>
      </c>
      <c r="Q226" s="2" t="str">
        <f>IF(OR(H226,0),$D226,"")</f>
        <v/>
      </c>
      <c r="R226" s="2">
        <f>IF(OR(K226,0),$D226,"")</f>
        <v>7.5368711724877357E-2</v>
      </c>
      <c r="S226" s="2">
        <f t="shared" si="10"/>
        <v>7.5368711724877357E-2</v>
      </c>
    </row>
    <row r="227" spans="1:19" x14ac:dyDescent="0.25">
      <c r="A227" t="s">
        <v>219</v>
      </c>
      <c r="B227" t="s">
        <v>543</v>
      </c>
      <c r="C227" s="1">
        <v>112743749</v>
      </c>
      <c r="D227" s="2">
        <f t="shared" si="11"/>
        <v>0.10500079859048128</v>
      </c>
      <c r="K227" s="9">
        <v>1</v>
      </c>
      <c r="L227" s="9" t="b">
        <f>OR(E227:K227,0)</f>
        <v>1</v>
      </c>
      <c r="M227" s="7" t="str">
        <f>IF(OR(I227,J227,0),D227,"")</f>
        <v/>
      </c>
      <c r="N227" s="2" t="str">
        <f>IF(OR(E227,0),$D227,"")</f>
        <v/>
      </c>
      <c r="O227" s="2" t="str">
        <f>IF(OR(F227,0),$D227,"")</f>
        <v/>
      </c>
      <c r="P227" s="2" t="str">
        <f>IF(OR(G227,0),$D227,"")</f>
        <v/>
      </c>
      <c r="Q227" s="2" t="str">
        <f>IF(OR(H227,0),$D227,"")</f>
        <v/>
      </c>
      <c r="R227" s="2">
        <f>IF(OR(K227,0),$D227,"")</f>
        <v>0.10500079859048128</v>
      </c>
      <c r="S227" s="2">
        <f t="shared" si="10"/>
        <v>0.10500079859048128</v>
      </c>
    </row>
    <row r="228" spans="1:19" x14ac:dyDescent="0.25">
      <c r="A228" t="s">
        <v>274</v>
      </c>
      <c r="B228" t="s">
        <v>467</v>
      </c>
      <c r="C228" s="1">
        <v>12131738516</v>
      </c>
      <c r="D228" s="2">
        <f t="shared" si="11"/>
        <v>11.298561949282885</v>
      </c>
      <c r="L228" s="9" t="b">
        <f>OR(E228:K228,0)</f>
        <v>0</v>
      </c>
      <c r="M228" s="7" t="str">
        <f>IF(OR(I228,J228,0),D228,"")</f>
        <v/>
      </c>
      <c r="N228" s="2" t="str">
        <f>IF(OR(E228,0),$D228,"")</f>
        <v/>
      </c>
      <c r="O228" s="2" t="str">
        <f>IF(OR(F228,0),$D228,"")</f>
        <v/>
      </c>
      <c r="P228" s="2" t="str">
        <f>IF(OR(G228,0),$D228,"")</f>
        <v/>
      </c>
      <c r="Q228" s="2" t="str">
        <f>IF(OR(H228,0),$D228,"")</f>
        <v/>
      </c>
      <c r="R228" s="2" t="str">
        <f>IF(OR(K228,0),$D228,"")</f>
        <v/>
      </c>
      <c r="S228" s="2" t="str">
        <f t="shared" si="10"/>
        <v/>
      </c>
    </row>
    <row r="229" spans="1:19" x14ac:dyDescent="0.25">
      <c r="A229" t="s">
        <v>270</v>
      </c>
      <c r="B229" t="s">
        <v>388</v>
      </c>
      <c r="C229" s="1">
        <v>1444514014</v>
      </c>
      <c r="D229" s="2">
        <f t="shared" si="11"/>
        <v>1.3453085105866194</v>
      </c>
      <c r="E229" s="9">
        <v>1</v>
      </c>
      <c r="L229" s="9" t="b">
        <f>OR(E229:K229,0)</f>
        <v>1</v>
      </c>
      <c r="M229" s="7" t="str">
        <f>IF(OR(I229,J229,0),D229,"")</f>
        <v/>
      </c>
      <c r="N229" s="2">
        <f>IF(OR(E229,0),$D229,"")</f>
        <v>1.3453085105866194</v>
      </c>
      <c r="O229" s="2" t="str">
        <f>IF(OR(F229,0),$D229,"")</f>
        <v/>
      </c>
      <c r="P229" s="2" t="str">
        <f>IF(OR(G229,0),$D229,"")</f>
        <v/>
      </c>
      <c r="Q229" s="2" t="str">
        <f>IF(OR(H229,0),$D229,"")</f>
        <v/>
      </c>
      <c r="R229" s="2" t="str">
        <f>IF(OR(K229,0),$D229,"")</f>
        <v/>
      </c>
      <c r="S229" s="2">
        <f t="shared" si="10"/>
        <v>1.3453085105866194</v>
      </c>
    </row>
    <row r="230" spans="1:19" x14ac:dyDescent="0.25">
      <c r="A230" t="s">
        <v>272</v>
      </c>
      <c r="B230" t="s">
        <v>375</v>
      </c>
      <c r="C230" s="1">
        <v>2884564424</v>
      </c>
      <c r="D230" s="2">
        <f t="shared" si="11"/>
        <v>2.6864599660038948</v>
      </c>
      <c r="E230" s="9">
        <v>1</v>
      </c>
      <c r="L230" s="9" t="b">
        <f>OR(E230:K230,0)</f>
        <v>1</v>
      </c>
      <c r="M230" s="7" t="str">
        <f>IF(OR(I230,J230,0),D230,"")</f>
        <v/>
      </c>
      <c r="N230" s="2">
        <f>IF(OR(E230,0),$D230,"")</f>
        <v>2.6864599660038948</v>
      </c>
      <c r="O230" s="2" t="str">
        <f>IF(OR(F230,0),$D230,"")</f>
        <v/>
      </c>
      <c r="P230" s="2" t="str">
        <f>IF(OR(G230,0),$D230,"")</f>
        <v/>
      </c>
      <c r="Q230" s="2" t="str">
        <f>IF(OR(H230,0),$D230,"")</f>
        <v/>
      </c>
      <c r="R230" s="2" t="str">
        <f>IF(OR(K230,0),$D230,"")</f>
        <v/>
      </c>
      <c r="S230" s="2">
        <f t="shared" si="10"/>
        <v>2.6864599660038948</v>
      </c>
    </row>
    <row r="231" spans="1:19" x14ac:dyDescent="0.25">
      <c r="A231" t="s">
        <v>273</v>
      </c>
      <c r="B231" t="s">
        <v>544</v>
      </c>
      <c r="C231" s="1">
        <v>4458705616</v>
      </c>
      <c r="D231" s="2">
        <f t="shared" si="11"/>
        <v>4.1524931937456131</v>
      </c>
      <c r="E231" s="9">
        <v>1</v>
      </c>
      <c r="L231" s="9" t="b">
        <f>OR(E231:K231,0)</f>
        <v>1</v>
      </c>
      <c r="M231" s="7" t="str">
        <f>IF(OR(I231,J231,0),D231,"")</f>
        <v/>
      </c>
      <c r="N231" s="2">
        <f>IF(OR(E231,0),$D231,"")</f>
        <v>4.1524931937456131</v>
      </c>
      <c r="O231" s="2" t="str">
        <f>IF(OR(F231,0),$D231,"")</f>
        <v/>
      </c>
      <c r="P231" s="2" t="str">
        <f>IF(OR(G231,0),$D231,"")</f>
        <v/>
      </c>
      <c r="Q231" s="2" t="str">
        <f>IF(OR(H231,0),$D231,"")</f>
        <v/>
      </c>
      <c r="R231" s="2" t="str">
        <f>IF(OR(K231,0),$D231,"")</f>
        <v/>
      </c>
      <c r="S231" s="2">
        <f t="shared" si="10"/>
        <v>4.1524931937456131</v>
      </c>
    </row>
    <row r="232" spans="1:19" x14ac:dyDescent="0.25">
      <c r="A232" t="s">
        <v>271</v>
      </c>
      <c r="B232" t="s">
        <v>545</v>
      </c>
      <c r="C232" s="1">
        <v>3343954464</v>
      </c>
      <c r="D232" s="2">
        <f t="shared" si="11"/>
        <v>3.1143002808094025</v>
      </c>
      <c r="E232" s="9">
        <v>1</v>
      </c>
      <c r="L232" s="9" t="b">
        <f>OR(E232:K232,0)</f>
        <v>1</v>
      </c>
      <c r="M232" s="7" t="str">
        <f>IF(OR(I232,J232,0),D232,"")</f>
        <v/>
      </c>
      <c r="N232" s="2">
        <f>IF(OR(E232,0),$D232,"")</f>
        <v>3.1143002808094025</v>
      </c>
      <c r="O232" s="2" t="str">
        <f>IF(OR(F232,0),$D232,"")</f>
        <v/>
      </c>
      <c r="P232" s="2" t="str">
        <f>IF(OR(G232,0),$D232,"")</f>
        <v/>
      </c>
      <c r="Q232" s="2" t="str">
        <f>IF(OR(H232,0),$D232,"")</f>
        <v/>
      </c>
      <c r="R232" s="2" t="str">
        <f>IF(OR(K232,0),$D232,"")</f>
        <v/>
      </c>
      <c r="S232" s="2">
        <f t="shared" si="10"/>
        <v>3.1143002808094025</v>
      </c>
    </row>
    <row r="233" spans="1:19" x14ac:dyDescent="0.25">
      <c r="A233" t="s">
        <v>154</v>
      </c>
      <c r="B233" t="s">
        <v>392</v>
      </c>
      <c r="C233" s="1">
        <v>39699889</v>
      </c>
      <c r="D233" s="2">
        <f t="shared" si="11"/>
        <v>3.6973402835428715E-2</v>
      </c>
      <c r="L233" s="9" t="b">
        <f>OR(E233:K233,0)</f>
        <v>0</v>
      </c>
      <c r="M233" s="7" t="str">
        <f>IF(OR(I233,J233,0),D233,"")</f>
        <v/>
      </c>
      <c r="N233" s="2" t="str">
        <f>IF(OR(E233,0),$D233,"")</f>
        <v/>
      </c>
      <c r="O233" s="2" t="str">
        <f>IF(OR(F233,0),$D233,"")</f>
        <v/>
      </c>
      <c r="P233" s="2" t="str">
        <f>IF(OR(G233,0),$D233,"")</f>
        <v/>
      </c>
      <c r="Q233" s="2" t="str">
        <f>IF(OR(H233,0),$D233,"")</f>
        <v/>
      </c>
      <c r="R233" s="2" t="str">
        <f>IF(OR(K233,0),$D233,"")</f>
        <v/>
      </c>
      <c r="S233" s="2" t="str">
        <f t="shared" si="10"/>
        <v/>
      </c>
    </row>
    <row r="234" spans="1:19" x14ac:dyDescent="0.25">
      <c r="A234" t="s">
        <v>117</v>
      </c>
      <c r="B234" t="s">
        <v>546</v>
      </c>
      <c r="C234" s="1">
        <v>287287</v>
      </c>
      <c r="D234" s="2">
        <f t="shared" si="11"/>
        <v>2.6755686849355698E-4</v>
      </c>
      <c r="K234" s="9">
        <v>1</v>
      </c>
      <c r="L234" s="9" t="b">
        <f>OR(E234:K234,0)</f>
        <v>1</v>
      </c>
      <c r="M234" s="7" t="str">
        <f>IF(OR(I234,J234,0),D234,"")</f>
        <v/>
      </c>
      <c r="N234" s="2" t="str">
        <f>IF(OR(E234,0),$D234,"")</f>
        <v/>
      </c>
      <c r="O234" s="2" t="str">
        <f>IF(OR(F234,0),$D234,"")</f>
        <v/>
      </c>
      <c r="P234" s="2" t="str">
        <f>IF(OR(G234,0),$D234,"")</f>
        <v/>
      </c>
      <c r="Q234" s="2" t="str">
        <f>IF(OR(H234,0),$D234,"")</f>
        <v/>
      </c>
      <c r="R234" s="2">
        <f>IF(OR(K234,0),$D234,"")</f>
        <v>2.6755686849355698E-4</v>
      </c>
      <c r="S234" s="2">
        <f t="shared" si="10"/>
        <v>2.6755686849355698E-4</v>
      </c>
    </row>
    <row r="235" spans="1:19" x14ac:dyDescent="0.25">
      <c r="A235" t="s">
        <v>152</v>
      </c>
      <c r="B235" t="s">
        <v>535</v>
      </c>
      <c r="C235" s="1">
        <v>5400</v>
      </c>
      <c r="D235" s="2">
        <f t="shared" si="11"/>
        <v>5.029141902923584E-6</v>
      </c>
      <c r="K235" s="9">
        <v>1</v>
      </c>
      <c r="L235" s="9" t="b">
        <f>OR(E235:K235,0)</f>
        <v>1</v>
      </c>
      <c r="M235" s="7" t="str">
        <f>IF(OR(I235,J235,0),D235,"")</f>
        <v/>
      </c>
      <c r="N235" s="2" t="str">
        <f>IF(OR(E235,0),$D235,"")</f>
        <v/>
      </c>
      <c r="O235" s="2" t="str">
        <f>IF(OR(F235,0),$D235,"")</f>
        <v/>
      </c>
      <c r="P235" s="2" t="str">
        <f>IF(OR(G235,0),$D235,"")</f>
        <v/>
      </c>
      <c r="Q235" s="2" t="str">
        <f>IF(OR(H235,0),$D235,"")</f>
        <v/>
      </c>
      <c r="R235" s="2">
        <f>IF(OR(K235,0),$D235,"")</f>
        <v>5.029141902923584E-6</v>
      </c>
      <c r="S235" s="2">
        <f t="shared" si="10"/>
        <v>5.029141902923584E-6</v>
      </c>
    </row>
    <row r="236" spans="1:19" x14ac:dyDescent="0.25">
      <c r="A236" t="s">
        <v>142</v>
      </c>
      <c r="B236" t="s">
        <v>547</v>
      </c>
      <c r="C236" s="1">
        <v>52193</v>
      </c>
      <c r="D236" s="2">
        <f t="shared" si="11"/>
        <v>4.860851913690567E-5</v>
      </c>
      <c r="K236" s="9">
        <v>1</v>
      </c>
      <c r="L236" s="9" t="b">
        <f>OR(E236:K236,0)</f>
        <v>1</v>
      </c>
      <c r="M236" s="7" t="str">
        <f>IF(OR(I236,J236,0),D236,"")</f>
        <v/>
      </c>
      <c r="N236" s="2" t="str">
        <f>IF(OR(E236,0),$D236,"")</f>
        <v/>
      </c>
      <c r="O236" s="2" t="str">
        <f>IF(OR(F236,0),$D236,"")</f>
        <v/>
      </c>
      <c r="P236" s="2" t="str">
        <f>IF(OR(G236,0),$D236,"")</f>
        <v/>
      </c>
      <c r="Q236" s="2" t="str">
        <f>IF(OR(H236,0),$D236,"")</f>
        <v/>
      </c>
      <c r="R236" s="2">
        <f>IF(OR(K236,0),$D236,"")</f>
        <v>4.860851913690567E-5</v>
      </c>
      <c r="S236" s="2">
        <f t="shared" si="10"/>
        <v>4.860851913690567E-5</v>
      </c>
    </row>
    <row r="237" spans="1:19" x14ac:dyDescent="0.25">
      <c r="A237" t="s">
        <v>124</v>
      </c>
      <c r="B237" t="s">
        <v>548</v>
      </c>
      <c r="C237" s="1">
        <v>5428</v>
      </c>
      <c r="D237" s="2">
        <f t="shared" si="11"/>
        <v>5.0552189350128174E-6</v>
      </c>
      <c r="K237" s="9">
        <v>1</v>
      </c>
      <c r="L237" s="9" t="b">
        <f>OR(E237:K237,0)</f>
        <v>1</v>
      </c>
      <c r="M237" s="7" t="str">
        <f>IF(OR(I237,J237,0),D237,"")</f>
        <v/>
      </c>
      <c r="N237" s="2" t="str">
        <f>IF(OR(E237,0),$D237,"")</f>
        <v/>
      </c>
      <c r="O237" s="2" t="str">
        <f>IF(OR(F237,0),$D237,"")</f>
        <v/>
      </c>
      <c r="P237" s="2" t="str">
        <f>IF(OR(G237,0),$D237,"")</f>
        <v/>
      </c>
      <c r="Q237" s="2" t="str">
        <f>IF(OR(H237,0),$D237,"")</f>
        <v/>
      </c>
      <c r="R237" s="2">
        <f>IF(OR(K237,0),$D237,"")</f>
        <v>5.0552189350128174E-6</v>
      </c>
      <c r="S237" s="2">
        <f t="shared" si="10"/>
        <v>5.0552189350128174E-6</v>
      </c>
    </row>
    <row r="238" spans="1:19" x14ac:dyDescent="0.25">
      <c r="A238" t="s">
        <v>151</v>
      </c>
      <c r="B238" t="s">
        <v>509</v>
      </c>
      <c r="C238" s="1">
        <v>10852</v>
      </c>
      <c r="D238" s="2">
        <f t="shared" si="11"/>
        <v>1.0106712579727173E-5</v>
      </c>
      <c r="K238" s="9">
        <v>1</v>
      </c>
      <c r="L238" s="9" t="b">
        <f>OR(E238:K238,0)</f>
        <v>1</v>
      </c>
      <c r="M238" s="7" t="str">
        <f>IF(OR(I238,J238,0),D238,"")</f>
        <v/>
      </c>
      <c r="N238" s="2" t="str">
        <f>IF(OR(E238,0),$D238,"")</f>
        <v/>
      </c>
      <c r="O238" s="2" t="str">
        <f>IF(OR(F238,0),$D238,"")</f>
        <v/>
      </c>
      <c r="P238" s="2" t="str">
        <f>IF(OR(G238,0),$D238,"")</f>
        <v/>
      </c>
      <c r="Q238" s="2" t="str">
        <f>IF(OR(H238,0),$D238,"")</f>
        <v/>
      </c>
      <c r="R238" s="2">
        <f>IF(OR(K238,0),$D238,"")</f>
        <v>1.0106712579727173E-5</v>
      </c>
      <c r="S238" s="2">
        <f t="shared" si="10"/>
        <v>1.0106712579727173E-5</v>
      </c>
    </row>
    <row r="239" spans="1:19" x14ac:dyDescent="0.25">
      <c r="A239" t="s">
        <v>146</v>
      </c>
      <c r="B239" t="s">
        <v>549</v>
      </c>
      <c r="C239" s="1">
        <v>5628</v>
      </c>
      <c r="D239" s="2">
        <f t="shared" si="11"/>
        <v>5.2414834499359131E-6</v>
      </c>
      <c r="K239" s="9">
        <v>1</v>
      </c>
      <c r="L239" s="9" t="b">
        <f>OR(E239:K239,0)</f>
        <v>1</v>
      </c>
      <c r="M239" s="7" t="str">
        <f>IF(OR(I239,J239,0),D239,"")</f>
        <v/>
      </c>
      <c r="N239" s="2" t="str">
        <f>IF(OR(E239,0),$D239,"")</f>
        <v/>
      </c>
      <c r="O239" s="2" t="str">
        <f>IF(OR(F239,0),$D239,"")</f>
        <v/>
      </c>
      <c r="P239" s="2" t="str">
        <f>IF(OR(G239,0),$D239,"")</f>
        <v/>
      </c>
      <c r="Q239" s="2" t="str">
        <f>IF(OR(H239,0),$D239,"")</f>
        <v/>
      </c>
      <c r="R239" s="2">
        <f>IF(OR(K239,0),$D239,"")</f>
        <v>5.2414834499359131E-6</v>
      </c>
      <c r="S239" s="2">
        <f t="shared" si="10"/>
        <v>5.2414834499359131E-6</v>
      </c>
    </row>
    <row r="240" spans="1:19" x14ac:dyDescent="0.25">
      <c r="A240" t="s">
        <v>139</v>
      </c>
      <c r="B240" t="s">
        <v>513</v>
      </c>
      <c r="C240" s="1">
        <v>58399</v>
      </c>
      <c r="D240" s="2">
        <f t="shared" si="11"/>
        <v>5.438830703496933E-5</v>
      </c>
      <c r="K240" s="9">
        <v>1</v>
      </c>
      <c r="L240" s="9" t="b">
        <f>OR(E240:K240,0)</f>
        <v>1</v>
      </c>
      <c r="M240" s="7" t="str">
        <f>IF(OR(I240,J240,0),D240,"")</f>
        <v/>
      </c>
      <c r="N240" s="2" t="str">
        <f>IF(OR(E240,0),$D240,"")</f>
        <v/>
      </c>
      <c r="O240" s="2" t="str">
        <f>IF(OR(F240,0),$D240,"")</f>
        <v/>
      </c>
      <c r="P240" s="2" t="str">
        <f>IF(OR(G240,0),$D240,"")</f>
        <v/>
      </c>
      <c r="Q240" s="2" t="str">
        <f>IF(OR(H240,0),$D240,"")</f>
        <v/>
      </c>
      <c r="R240" s="2">
        <f>IF(OR(K240,0),$D240,"")</f>
        <v>5.438830703496933E-5</v>
      </c>
      <c r="S240" s="2">
        <f t="shared" si="10"/>
        <v>5.438830703496933E-5</v>
      </c>
    </row>
    <row r="241" spans="1:19" x14ac:dyDescent="0.25">
      <c r="A241" t="s">
        <v>116</v>
      </c>
      <c r="B241" t="s">
        <v>550</v>
      </c>
      <c r="C241" s="1">
        <v>39455</v>
      </c>
      <c r="D241" s="2">
        <f t="shared" si="11"/>
        <v>3.6745332181453705E-5</v>
      </c>
      <c r="K241" s="9">
        <v>1</v>
      </c>
      <c r="L241" s="9" t="b">
        <f>OR(E241:K241,0)</f>
        <v>1</v>
      </c>
      <c r="M241" s="7" t="str">
        <f>IF(OR(I241,J241,0),D241,"")</f>
        <v/>
      </c>
      <c r="N241" s="2" t="str">
        <f>IF(OR(E241,0),$D241,"")</f>
        <v/>
      </c>
      <c r="O241" s="2" t="str">
        <f>IF(OR(F241,0),$D241,"")</f>
        <v/>
      </c>
      <c r="P241" s="2" t="str">
        <f>IF(OR(G241,0),$D241,"")</f>
        <v/>
      </c>
      <c r="Q241" s="2" t="str">
        <f>IF(OR(H241,0),$D241,"")</f>
        <v/>
      </c>
      <c r="R241" s="2">
        <f>IF(OR(K241,0),$D241,"")</f>
        <v>3.6745332181453705E-5</v>
      </c>
      <c r="S241" s="2">
        <f t="shared" si="10"/>
        <v>3.6745332181453705E-5</v>
      </c>
    </row>
    <row r="242" spans="1:19" x14ac:dyDescent="0.25">
      <c r="A242" t="s">
        <v>145</v>
      </c>
      <c r="B242" t="s">
        <v>551</v>
      </c>
      <c r="C242" s="1">
        <v>59</v>
      </c>
      <c r="D242" s="2">
        <f t="shared" si="11"/>
        <v>5.4948031902313232E-8</v>
      </c>
      <c r="K242" s="9">
        <v>1</v>
      </c>
      <c r="L242" s="9" t="b">
        <f>OR(E242:K242,0)</f>
        <v>1</v>
      </c>
      <c r="M242" s="7" t="str">
        <f>IF(OR(I242,J242,0),D242,"")</f>
        <v/>
      </c>
      <c r="N242" s="2" t="str">
        <f>IF(OR(E242,0),$D242,"")</f>
        <v/>
      </c>
      <c r="O242" s="2" t="str">
        <f>IF(OR(F242,0),$D242,"")</f>
        <v/>
      </c>
      <c r="P242" s="2" t="str">
        <f>IF(OR(G242,0),$D242,"")</f>
        <v/>
      </c>
      <c r="Q242" s="2" t="str">
        <f>IF(OR(H242,0),$D242,"")</f>
        <v/>
      </c>
      <c r="R242" s="2">
        <f>IF(OR(K242,0),$D242,"")</f>
        <v>5.4948031902313232E-8</v>
      </c>
      <c r="S242" s="2">
        <f t="shared" si="10"/>
        <v>5.4948031902313232E-8</v>
      </c>
    </row>
    <row r="243" spans="1:19" x14ac:dyDescent="0.25">
      <c r="A243" t="s">
        <v>119</v>
      </c>
      <c r="B243" t="s">
        <v>552</v>
      </c>
      <c r="C243" s="1">
        <v>1138</v>
      </c>
      <c r="D243" s="2">
        <f t="shared" si="11"/>
        <v>1.0598450899124146E-6</v>
      </c>
      <c r="K243" s="9">
        <v>1</v>
      </c>
      <c r="L243" s="9" t="b">
        <f>OR(E243:K243,0)</f>
        <v>1</v>
      </c>
      <c r="M243" s="7" t="str">
        <f>IF(OR(I243,J243,0),D243,"")</f>
        <v/>
      </c>
      <c r="N243" s="2" t="str">
        <f>IF(OR(E243,0),$D243,"")</f>
        <v/>
      </c>
      <c r="O243" s="2" t="str">
        <f>IF(OR(F243,0),$D243,"")</f>
        <v/>
      </c>
      <c r="P243" s="2" t="str">
        <f>IF(OR(G243,0),$D243,"")</f>
        <v/>
      </c>
      <c r="Q243" s="2" t="str">
        <f>IF(OR(H243,0),$D243,"")</f>
        <v/>
      </c>
      <c r="R243" s="2">
        <f>IF(OR(K243,0),$D243,"")</f>
        <v>1.0598450899124146E-6</v>
      </c>
      <c r="S243" s="2">
        <f t="shared" si="10"/>
        <v>1.0598450899124146E-6</v>
      </c>
    </row>
    <row r="244" spans="1:19" x14ac:dyDescent="0.25">
      <c r="A244" t="s">
        <v>122</v>
      </c>
      <c r="B244" t="s">
        <v>553</v>
      </c>
      <c r="C244" s="1">
        <v>492093</v>
      </c>
      <c r="D244" s="2">
        <f t="shared" si="11"/>
        <v>4.5829731971025467E-4</v>
      </c>
      <c r="K244" s="9">
        <v>1</v>
      </c>
      <c r="L244" s="9" t="b">
        <f>OR(E244:K244,0)</f>
        <v>1</v>
      </c>
      <c r="M244" s="7" t="str">
        <f>IF(OR(I244,J244,0),D244,"")</f>
        <v/>
      </c>
      <c r="N244" s="2" t="str">
        <f>IF(OR(E244,0),$D244,"")</f>
        <v/>
      </c>
      <c r="O244" s="2" t="str">
        <f>IF(OR(F244,0),$D244,"")</f>
        <v/>
      </c>
      <c r="P244" s="2" t="str">
        <f>IF(OR(G244,0),$D244,"")</f>
        <v/>
      </c>
      <c r="Q244" s="2" t="str">
        <f>IF(OR(H244,0),$D244,"")</f>
        <v/>
      </c>
      <c r="R244" s="2">
        <f>IF(OR(K244,0),$D244,"")</f>
        <v>4.5829731971025467E-4</v>
      </c>
      <c r="S244" s="2">
        <f t="shared" si="10"/>
        <v>4.5829731971025467E-4</v>
      </c>
    </row>
    <row r="245" spans="1:19" x14ac:dyDescent="0.25">
      <c r="A245" t="s">
        <v>129</v>
      </c>
      <c r="B245" t="s">
        <v>531</v>
      </c>
      <c r="C245" s="1">
        <v>2232897</v>
      </c>
      <c r="D245" s="2">
        <f t="shared" si="11"/>
        <v>2.0795473828911781E-3</v>
      </c>
      <c r="K245" s="9">
        <v>1</v>
      </c>
      <c r="L245" s="9" t="b">
        <f>OR(E245:K245,0)</f>
        <v>1</v>
      </c>
      <c r="M245" s="7" t="str">
        <f>IF(OR(I245,J245,0),D245,"")</f>
        <v/>
      </c>
      <c r="N245" s="2" t="str">
        <f>IF(OR(E245,0),$D245,"")</f>
        <v/>
      </c>
      <c r="O245" s="2" t="str">
        <f>IF(OR(F245,0),$D245,"")</f>
        <v/>
      </c>
      <c r="P245" s="2" t="str">
        <f>IF(OR(G245,0),$D245,"")</f>
        <v/>
      </c>
      <c r="Q245" s="2" t="str">
        <f>IF(OR(H245,0),$D245,"")</f>
        <v/>
      </c>
      <c r="R245" s="2">
        <f>IF(OR(K245,0),$D245,"")</f>
        <v>2.0795473828911781E-3</v>
      </c>
      <c r="S245" s="2">
        <f t="shared" si="10"/>
        <v>2.0795473828911781E-3</v>
      </c>
    </row>
    <row r="246" spans="1:19" x14ac:dyDescent="0.25">
      <c r="A246" t="s">
        <v>141</v>
      </c>
      <c r="B246" t="s">
        <v>497</v>
      </c>
      <c r="C246" s="1">
        <v>13677</v>
      </c>
      <c r="D246" s="2">
        <f t="shared" si="11"/>
        <v>1.27376988530159E-5</v>
      </c>
      <c r="K246" s="9">
        <v>1</v>
      </c>
      <c r="L246" s="9" t="b">
        <f>OR(E246:K246,0)</f>
        <v>1</v>
      </c>
      <c r="M246" s="7" t="str">
        <f>IF(OR(I246,J246,0),D246,"")</f>
        <v/>
      </c>
      <c r="N246" s="2" t="str">
        <f>IF(OR(E246,0),$D246,"")</f>
        <v/>
      </c>
      <c r="O246" s="2" t="str">
        <f>IF(OR(F246,0),$D246,"")</f>
        <v/>
      </c>
      <c r="P246" s="2" t="str">
        <f>IF(OR(G246,0),$D246,"")</f>
        <v/>
      </c>
      <c r="Q246" s="2" t="str">
        <f>IF(OR(H246,0),$D246,"")</f>
        <v/>
      </c>
      <c r="R246" s="2">
        <f>IF(OR(K246,0),$D246,"")</f>
        <v>1.27376988530159E-5</v>
      </c>
      <c r="S246" s="2">
        <f t="shared" si="10"/>
        <v>1.27376988530159E-5</v>
      </c>
    </row>
    <row r="247" spans="1:19" x14ac:dyDescent="0.25">
      <c r="A247" t="s">
        <v>131</v>
      </c>
      <c r="B247" t="s">
        <v>554</v>
      </c>
      <c r="C247" s="1">
        <v>133682</v>
      </c>
      <c r="D247" s="2">
        <f t="shared" si="11"/>
        <v>1.245010644197464E-4</v>
      </c>
      <c r="K247" s="9">
        <v>1</v>
      </c>
      <c r="L247" s="9" t="b">
        <f>OR(E247:K247,0)</f>
        <v>1</v>
      </c>
      <c r="M247" s="7" t="str">
        <f>IF(OR(I247,J247,0),D247,"")</f>
        <v/>
      </c>
      <c r="N247" s="2" t="str">
        <f>IF(OR(E247,0),$D247,"")</f>
        <v/>
      </c>
      <c r="O247" s="2" t="str">
        <f>IF(OR(F247,0),$D247,"")</f>
        <v/>
      </c>
      <c r="P247" s="2" t="str">
        <f>IF(OR(G247,0),$D247,"")</f>
        <v/>
      </c>
      <c r="Q247" s="2" t="str">
        <f>IF(OR(H247,0),$D247,"")</f>
        <v/>
      </c>
      <c r="R247" s="2">
        <f>IF(OR(K247,0),$D247,"")</f>
        <v>1.245010644197464E-4</v>
      </c>
      <c r="S247" s="2">
        <f t="shared" si="10"/>
        <v>1.245010644197464E-4</v>
      </c>
    </row>
    <row r="248" spans="1:19" x14ac:dyDescent="0.25">
      <c r="A248" t="s">
        <v>140</v>
      </c>
      <c r="B248" t="s">
        <v>555</v>
      </c>
      <c r="C248" s="1">
        <v>226416</v>
      </c>
      <c r="D248" s="2">
        <f t="shared" si="11"/>
        <v>2.1086633205413818E-4</v>
      </c>
      <c r="K248" s="9">
        <v>1</v>
      </c>
      <c r="L248" s="9" t="b">
        <f>OR(E248:K248,0)</f>
        <v>1</v>
      </c>
      <c r="M248" s="7" t="str">
        <f>IF(OR(I248,J248,0),D248,"")</f>
        <v/>
      </c>
      <c r="N248" s="2" t="str">
        <f>IF(OR(E248,0),$D248,"")</f>
        <v/>
      </c>
      <c r="O248" s="2" t="str">
        <f>IF(OR(F248,0),$D248,"")</f>
        <v/>
      </c>
      <c r="P248" s="2" t="str">
        <f>IF(OR(G248,0),$D248,"")</f>
        <v/>
      </c>
      <c r="Q248" s="2" t="str">
        <f>IF(OR(H248,0),$D248,"")</f>
        <v/>
      </c>
      <c r="R248" s="2">
        <f>IF(OR(K248,0),$D248,"")</f>
        <v>2.1086633205413818E-4</v>
      </c>
      <c r="S248" s="2">
        <f t="shared" si="10"/>
        <v>2.1086633205413818E-4</v>
      </c>
    </row>
    <row r="249" spans="1:19" x14ac:dyDescent="0.25">
      <c r="A249" t="s">
        <v>153</v>
      </c>
      <c r="B249" t="s">
        <v>556</v>
      </c>
      <c r="C249" s="1">
        <v>151900</v>
      </c>
      <c r="D249" s="2">
        <f t="shared" si="11"/>
        <v>1.4146789908409119E-4</v>
      </c>
      <c r="K249" s="9">
        <v>1</v>
      </c>
      <c r="L249" s="9" t="b">
        <f>OR(E249:K249,0)</f>
        <v>1</v>
      </c>
      <c r="M249" s="7" t="str">
        <f>IF(OR(I249,J249,0),D249,"")</f>
        <v/>
      </c>
      <c r="N249" s="2" t="str">
        <f>IF(OR(E249,0),$D249,"")</f>
        <v/>
      </c>
      <c r="O249" s="2" t="str">
        <f>IF(OR(F249,0),$D249,"")</f>
        <v/>
      </c>
      <c r="P249" s="2" t="str">
        <f>IF(OR(G249,0),$D249,"")</f>
        <v/>
      </c>
      <c r="Q249" s="2" t="str">
        <f>IF(OR(H249,0),$D249,"")</f>
        <v/>
      </c>
      <c r="R249" s="2">
        <f>IF(OR(K249,0),$D249,"")</f>
        <v>1.4146789908409119E-4</v>
      </c>
      <c r="S249" s="2">
        <f t="shared" si="10"/>
        <v>1.4146789908409119E-4</v>
      </c>
    </row>
    <row r="250" spans="1:19" x14ac:dyDescent="0.25">
      <c r="A250" t="s">
        <v>126</v>
      </c>
      <c r="B250">
        <v>0</v>
      </c>
      <c r="C250" s="1">
        <v>0</v>
      </c>
      <c r="D250" s="2">
        <f t="shared" si="11"/>
        <v>0</v>
      </c>
      <c r="K250" s="9">
        <v>1</v>
      </c>
      <c r="L250" s="9" t="b">
        <f>OR(E250:K250,0)</f>
        <v>1</v>
      </c>
      <c r="M250" s="7" t="str">
        <f>IF(OR(I250,J250,0),D250,"")</f>
        <v/>
      </c>
      <c r="N250" s="2" t="str">
        <f>IF(OR(E250,0),$D250,"")</f>
        <v/>
      </c>
      <c r="O250" s="2" t="str">
        <f>IF(OR(F250,0),$D250,"")</f>
        <v/>
      </c>
      <c r="P250" s="2" t="str">
        <f>IF(OR(G250,0),$D250,"")</f>
        <v/>
      </c>
      <c r="Q250" s="2" t="str">
        <f>IF(OR(H250,0),$D250,"")</f>
        <v/>
      </c>
      <c r="R250" s="2">
        <f>IF(OR(K250,0),$D250,"")</f>
        <v>0</v>
      </c>
      <c r="S250" s="2">
        <f t="shared" si="10"/>
        <v>0</v>
      </c>
    </row>
    <row r="251" spans="1:19" x14ac:dyDescent="0.25">
      <c r="A251" t="s">
        <v>135</v>
      </c>
      <c r="B251" t="s">
        <v>557</v>
      </c>
      <c r="C251" s="1">
        <v>1498657</v>
      </c>
      <c r="D251" s="2">
        <f t="shared" si="11"/>
        <v>1.3957330957055092E-3</v>
      </c>
      <c r="K251" s="9">
        <v>1</v>
      </c>
      <c r="L251" s="9" t="b">
        <f>OR(E251:K251,0)</f>
        <v>1</v>
      </c>
      <c r="M251" s="7" t="str">
        <f>IF(OR(I251,J251,0),D251,"")</f>
        <v/>
      </c>
      <c r="N251" s="2" t="str">
        <f>IF(OR(E251,0),$D251,"")</f>
        <v/>
      </c>
      <c r="O251" s="2" t="str">
        <f>IF(OR(F251,0),$D251,"")</f>
        <v/>
      </c>
      <c r="P251" s="2" t="str">
        <f>IF(OR(G251,0),$D251,"")</f>
        <v/>
      </c>
      <c r="Q251" s="2" t="str">
        <f>IF(OR(H251,0),$D251,"")</f>
        <v/>
      </c>
      <c r="R251" s="2">
        <f>IF(OR(K251,0),$D251,"")</f>
        <v>1.3957330957055092E-3</v>
      </c>
      <c r="S251" s="2">
        <f t="shared" si="10"/>
        <v>1.3957330957055092E-3</v>
      </c>
    </row>
    <row r="252" spans="1:19" x14ac:dyDescent="0.25">
      <c r="A252" t="s">
        <v>127</v>
      </c>
      <c r="B252" t="s">
        <v>558</v>
      </c>
      <c r="C252" s="1">
        <v>2663</v>
      </c>
      <c r="D252" s="2">
        <f t="shared" si="11"/>
        <v>2.4801120162010193E-6</v>
      </c>
      <c r="K252" s="9">
        <v>1</v>
      </c>
      <c r="L252" s="9" t="b">
        <f>OR(E252:K252,0)</f>
        <v>1</v>
      </c>
      <c r="M252" s="7" t="str">
        <f>IF(OR(I252,J252,0),D252,"")</f>
        <v/>
      </c>
      <c r="N252" s="2" t="str">
        <f>IF(OR(E252,0),$D252,"")</f>
        <v/>
      </c>
      <c r="O252" s="2" t="str">
        <f>IF(OR(F252,0),$D252,"")</f>
        <v/>
      </c>
      <c r="P252" s="2" t="str">
        <f>IF(OR(G252,0),$D252,"")</f>
        <v/>
      </c>
      <c r="Q252" s="2" t="str">
        <f>IF(OR(H252,0),$D252,"")</f>
        <v/>
      </c>
      <c r="R252" s="2">
        <f>IF(OR(K252,0),$D252,"")</f>
        <v>2.4801120162010193E-6</v>
      </c>
      <c r="S252" s="2">
        <f t="shared" si="10"/>
        <v>2.4801120162010193E-6</v>
      </c>
    </row>
    <row r="253" spans="1:19" x14ac:dyDescent="0.25">
      <c r="A253" t="s">
        <v>148</v>
      </c>
      <c r="B253" t="s">
        <v>513</v>
      </c>
      <c r="C253" s="1">
        <v>58392</v>
      </c>
      <c r="D253" s="2">
        <f t="shared" si="11"/>
        <v>5.4381787776947021E-5</v>
      </c>
      <c r="K253" s="9">
        <v>1</v>
      </c>
      <c r="L253" s="9" t="b">
        <f>OR(E253:K253,0)</f>
        <v>1</v>
      </c>
      <c r="M253" s="7" t="str">
        <f>IF(OR(I253,J253,0),D253,"")</f>
        <v/>
      </c>
      <c r="N253" s="2" t="str">
        <f>IF(OR(E253,0),$D253,"")</f>
        <v/>
      </c>
      <c r="O253" s="2" t="str">
        <f>IF(OR(F253,0),$D253,"")</f>
        <v/>
      </c>
      <c r="P253" s="2" t="str">
        <f>IF(OR(G253,0),$D253,"")</f>
        <v/>
      </c>
      <c r="Q253" s="2" t="str">
        <f>IF(OR(H253,0),$D253,"")</f>
        <v/>
      </c>
      <c r="R253" s="2">
        <f>IF(OR(K253,0),$D253,"")</f>
        <v>5.4381787776947021E-5</v>
      </c>
      <c r="S253" s="2">
        <f t="shared" si="10"/>
        <v>5.4381787776947021E-5</v>
      </c>
    </row>
    <row r="254" spans="1:19" x14ac:dyDescent="0.25">
      <c r="A254" t="s">
        <v>150</v>
      </c>
      <c r="B254" t="s">
        <v>406</v>
      </c>
      <c r="C254" s="1">
        <v>12461</v>
      </c>
      <c r="D254" s="2">
        <f t="shared" si="11"/>
        <v>1.1605210602283478E-5</v>
      </c>
      <c r="K254" s="9">
        <v>1</v>
      </c>
      <c r="L254" s="9" t="b">
        <f>OR(E254:K254,0)</f>
        <v>1</v>
      </c>
      <c r="M254" s="7" t="str">
        <f>IF(OR(I254,J254,0),D254,"")</f>
        <v/>
      </c>
      <c r="N254" s="2" t="str">
        <f>IF(OR(E254,0),$D254,"")</f>
        <v/>
      </c>
      <c r="O254" s="2" t="str">
        <f>IF(OR(F254,0),$D254,"")</f>
        <v/>
      </c>
      <c r="P254" s="2" t="str">
        <f>IF(OR(G254,0),$D254,"")</f>
        <v/>
      </c>
      <c r="Q254" s="2" t="str">
        <f>IF(OR(H254,0),$D254,"")</f>
        <v/>
      </c>
      <c r="R254" s="2">
        <f>IF(OR(K254,0),$D254,"")</f>
        <v>1.1605210602283478E-5</v>
      </c>
      <c r="S254" s="2">
        <f t="shared" si="10"/>
        <v>1.1605210602283478E-5</v>
      </c>
    </row>
    <row r="255" spans="1:19" x14ac:dyDescent="0.25">
      <c r="A255" t="s">
        <v>138</v>
      </c>
      <c r="B255" t="s">
        <v>527</v>
      </c>
      <c r="C255" s="1">
        <v>12577705</v>
      </c>
      <c r="D255" s="2">
        <f t="shared" si="11"/>
        <v>1.1713900603353977E-2</v>
      </c>
      <c r="K255" s="9">
        <v>1</v>
      </c>
      <c r="L255" s="9" t="b">
        <f>OR(E255:K255,0)</f>
        <v>1</v>
      </c>
      <c r="M255" s="7" t="str">
        <f>IF(OR(I255,J255,0),D255,"")</f>
        <v/>
      </c>
      <c r="N255" s="2" t="str">
        <f>IF(OR(E255,0),$D255,"")</f>
        <v/>
      </c>
      <c r="O255" s="2" t="str">
        <f>IF(OR(F255,0),$D255,"")</f>
        <v/>
      </c>
      <c r="P255" s="2" t="str">
        <f>IF(OR(G255,0),$D255,"")</f>
        <v/>
      </c>
      <c r="Q255" s="2" t="str">
        <f>IF(OR(H255,0),$D255,"")</f>
        <v/>
      </c>
      <c r="R255" s="2">
        <f>IF(OR(K255,0),$D255,"")</f>
        <v>1.1713900603353977E-2</v>
      </c>
      <c r="S255" s="2">
        <f t="shared" si="10"/>
        <v>1.1713900603353977E-2</v>
      </c>
    </row>
    <row r="256" spans="1:19" x14ac:dyDescent="0.25">
      <c r="A256" t="s">
        <v>128</v>
      </c>
      <c r="B256" t="s">
        <v>559</v>
      </c>
      <c r="C256" s="1">
        <v>625615</v>
      </c>
      <c r="D256" s="2">
        <f t="shared" si="11"/>
        <v>5.8264937251806259E-4</v>
      </c>
      <c r="K256" s="9">
        <v>1</v>
      </c>
      <c r="L256" s="9" t="b">
        <f>OR(E256:K256,0)</f>
        <v>1</v>
      </c>
      <c r="M256" s="7" t="str">
        <f>IF(OR(I256,J256,0),D256,"")</f>
        <v/>
      </c>
      <c r="N256" s="2" t="str">
        <f>IF(OR(E256,0),$D256,"")</f>
        <v/>
      </c>
      <c r="O256" s="2" t="str">
        <f>IF(OR(F256,0),$D256,"")</f>
        <v/>
      </c>
      <c r="P256" s="2" t="str">
        <f>IF(OR(G256,0),$D256,"")</f>
        <v/>
      </c>
      <c r="Q256" s="2" t="str">
        <f>IF(OR(H256,0),$D256,"")</f>
        <v/>
      </c>
      <c r="R256" s="2">
        <f>IF(OR(K256,0),$D256,"")</f>
        <v>5.8264937251806259E-4</v>
      </c>
      <c r="S256" s="2">
        <f t="shared" si="10"/>
        <v>5.8264937251806259E-4</v>
      </c>
    </row>
    <row r="257" spans="1:19" x14ac:dyDescent="0.25">
      <c r="A257" t="s">
        <v>134</v>
      </c>
      <c r="B257" t="s">
        <v>560</v>
      </c>
      <c r="C257" s="1">
        <v>536</v>
      </c>
      <c r="D257" s="2">
        <f t="shared" si="11"/>
        <v>4.9918889999389648E-7</v>
      </c>
      <c r="K257" s="9">
        <v>1</v>
      </c>
      <c r="L257" s="9" t="b">
        <f>OR(E257:K257,0)</f>
        <v>1</v>
      </c>
      <c r="M257" s="7" t="str">
        <f>IF(OR(I257,J257,0),D257,"")</f>
        <v/>
      </c>
      <c r="N257" s="2" t="str">
        <f>IF(OR(E257,0),$D257,"")</f>
        <v/>
      </c>
      <c r="O257" s="2" t="str">
        <f>IF(OR(F257,0),$D257,"")</f>
        <v/>
      </c>
      <c r="P257" s="2" t="str">
        <f>IF(OR(G257,0),$D257,"")</f>
        <v/>
      </c>
      <c r="Q257" s="2" t="str">
        <f>IF(OR(H257,0),$D257,"")</f>
        <v/>
      </c>
      <c r="R257" s="2">
        <f>IF(OR(K257,0),$D257,"")</f>
        <v>4.9918889999389648E-7</v>
      </c>
      <c r="S257" s="2">
        <f t="shared" si="10"/>
        <v>4.9918889999389648E-7</v>
      </c>
    </row>
    <row r="258" spans="1:19" x14ac:dyDescent="0.25">
      <c r="A258" t="s">
        <v>120</v>
      </c>
      <c r="B258" t="s">
        <v>561</v>
      </c>
      <c r="C258" s="1">
        <v>582</v>
      </c>
      <c r="D258" s="2">
        <f t="shared" si="11"/>
        <v>5.420297384262085E-7</v>
      </c>
      <c r="K258" s="9">
        <v>1</v>
      </c>
      <c r="L258" s="9" t="b">
        <f>OR(E258:K258,0)</f>
        <v>1</v>
      </c>
      <c r="M258" s="7" t="str">
        <f>IF(OR(I258,J258,0),D258,"")</f>
        <v/>
      </c>
      <c r="N258" s="2" t="str">
        <f>IF(OR(E258,0),$D258,"")</f>
        <v/>
      </c>
      <c r="O258" s="2" t="str">
        <f>IF(OR(F258,0),$D258,"")</f>
        <v/>
      </c>
      <c r="P258" s="2" t="str">
        <f>IF(OR(G258,0),$D258,"")</f>
        <v/>
      </c>
      <c r="Q258" s="2" t="str">
        <f>IF(OR(H258,0),$D258,"")</f>
        <v/>
      </c>
      <c r="R258" s="2">
        <f>IF(OR(K258,0),$D258,"")</f>
        <v>5.420297384262085E-7</v>
      </c>
      <c r="S258" s="2">
        <f t="shared" si="10"/>
        <v>5.420297384262085E-7</v>
      </c>
    </row>
    <row r="259" spans="1:19" x14ac:dyDescent="0.25">
      <c r="A259" t="s">
        <v>115</v>
      </c>
      <c r="B259" t="s">
        <v>562</v>
      </c>
      <c r="C259" s="1">
        <v>168509</v>
      </c>
      <c r="D259" s="2">
        <f t="shared" si="11"/>
        <v>1.5693623572587967E-4</v>
      </c>
      <c r="K259" s="9">
        <v>1</v>
      </c>
      <c r="L259" s="9" t="b">
        <f>OR(E259:K259,0)</f>
        <v>1</v>
      </c>
      <c r="M259" s="7" t="str">
        <f>IF(OR(I259,J259,0),D259,"")</f>
        <v/>
      </c>
      <c r="N259" s="2" t="str">
        <f>IF(OR(E259,0),$D259,"")</f>
        <v/>
      </c>
      <c r="O259" s="2" t="str">
        <f>IF(OR(F259,0),$D259,"")</f>
        <v/>
      </c>
      <c r="P259" s="2" t="str">
        <f>IF(OR(G259,0),$D259,"")</f>
        <v/>
      </c>
      <c r="Q259" s="2" t="str">
        <f>IF(OR(H259,0),$D259,"")</f>
        <v/>
      </c>
      <c r="R259" s="2">
        <f>IF(OR(K259,0),$D259,"")</f>
        <v>1.5693623572587967E-4</v>
      </c>
      <c r="S259" s="2">
        <f t="shared" si="10"/>
        <v>1.5693623572587967E-4</v>
      </c>
    </row>
    <row r="260" spans="1:19" x14ac:dyDescent="0.25">
      <c r="A260" t="s">
        <v>118</v>
      </c>
      <c r="B260" t="s">
        <v>563</v>
      </c>
      <c r="C260" s="1">
        <v>468782</v>
      </c>
      <c r="D260" s="2">
        <f t="shared" si="11"/>
        <v>4.3658725917339325E-4</v>
      </c>
      <c r="K260" s="9">
        <v>1</v>
      </c>
      <c r="L260" s="9" t="b">
        <f>OR(E260:K260,0)</f>
        <v>1</v>
      </c>
      <c r="M260" s="7" t="str">
        <f>IF(OR(I260,J260,0),D260,"")</f>
        <v/>
      </c>
      <c r="N260" s="2" t="str">
        <f>IF(OR(E260,0),$D260,"")</f>
        <v/>
      </c>
      <c r="O260" s="2" t="str">
        <f>IF(OR(F260,0),$D260,"")</f>
        <v/>
      </c>
      <c r="P260" s="2" t="str">
        <f>IF(OR(G260,0),$D260,"")</f>
        <v/>
      </c>
      <c r="Q260" s="2" t="str">
        <f>IF(OR(H260,0),$D260,"")</f>
        <v/>
      </c>
      <c r="R260" s="2">
        <f>IF(OR(K260,0),$D260,"")</f>
        <v>4.3658725917339325E-4</v>
      </c>
      <c r="S260" s="2">
        <f t="shared" ref="S260:S323" si="13">IF(OR(L260,0),$D260,"")</f>
        <v>4.3658725917339325E-4</v>
      </c>
    </row>
    <row r="261" spans="1:19" x14ac:dyDescent="0.25">
      <c r="A261" t="s">
        <v>132</v>
      </c>
      <c r="B261" t="s">
        <v>564</v>
      </c>
      <c r="C261" s="1">
        <v>60</v>
      </c>
      <c r="D261" s="2">
        <f t="shared" si="11"/>
        <v>5.5879354476928711E-8</v>
      </c>
      <c r="K261" s="9">
        <v>1</v>
      </c>
      <c r="L261" s="9" t="b">
        <f>OR(E261:K261,0)</f>
        <v>1</v>
      </c>
      <c r="M261" s="7" t="str">
        <f>IF(OR(I261,J261,0),D261,"")</f>
        <v/>
      </c>
      <c r="N261" s="2" t="str">
        <f>IF(OR(E261,0),$D261,"")</f>
        <v/>
      </c>
      <c r="O261" s="2" t="str">
        <f>IF(OR(F261,0),$D261,"")</f>
        <v/>
      </c>
      <c r="P261" s="2" t="str">
        <f>IF(OR(G261,0),$D261,"")</f>
        <v/>
      </c>
      <c r="Q261" s="2" t="str">
        <f>IF(OR(H261,0),$D261,"")</f>
        <v/>
      </c>
      <c r="R261" s="2">
        <f>IF(OR(K261,0),$D261,"")</f>
        <v>5.5879354476928711E-8</v>
      </c>
      <c r="S261" s="2">
        <f t="shared" si="13"/>
        <v>5.5879354476928711E-8</v>
      </c>
    </row>
    <row r="262" spans="1:19" x14ac:dyDescent="0.25">
      <c r="A262" t="s">
        <v>130</v>
      </c>
      <c r="B262" t="s">
        <v>429</v>
      </c>
      <c r="C262" s="1">
        <v>1176807</v>
      </c>
      <c r="D262" s="2">
        <f t="shared" si="11"/>
        <v>1.0959869250655174E-3</v>
      </c>
      <c r="K262" s="9">
        <v>1</v>
      </c>
      <c r="L262" s="9" t="b">
        <f>OR(E262:K262,0)</f>
        <v>1</v>
      </c>
      <c r="M262" s="7" t="str">
        <f>IF(OR(I262,J262,0),D262,"")</f>
        <v/>
      </c>
      <c r="N262" s="2" t="str">
        <f>IF(OR(E262,0),$D262,"")</f>
        <v/>
      </c>
      <c r="O262" s="2" t="str">
        <f>IF(OR(F262,0),$D262,"")</f>
        <v/>
      </c>
      <c r="P262" s="2" t="str">
        <f>IF(OR(G262,0),$D262,"")</f>
        <v/>
      </c>
      <c r="Q262" s="2" t="str">
        <f>IF(OR(H262,0),$D262,"")</f>
        <v/>
      </c>
      <c r="R262" s="2">
        <f>IF(OR(K262,0),$D262,"")</f>
        <v>1.0959869250655174E-3</v>
      </c>
      <c r="S262" s="2">
        <f t="shared" si="13"/>
        <v>1.0959869250655174E-3</v>
      </c>
    </row>
    <row r="263" spans="1:19" x14ac:dyDescent="0.25">
      <c r="A263" t="s">
        <v>147</v>
      </c>
      <c r="B263" t="s">
        <v>565</v>
      </c>
      <c r="C263" s="1">
        <v>2</v>
      </c>
      <c r="D263" s="2">
        <f t="shared" si="11"/>
        <v>1.862645149230957E-9</v>
      </c>
      <c r="K263" s="9">
        <v>1</v>
      </c>
      <c r="L263" s="9" t="b">
        <f>OR(E263:K263,0)</f>
        <v>1</v>
      </c>
      <c r="M263" s="7" t="str">
        <f>IF(OR(I263,J263,0),D263,"")</f>
        <v/>
      </c>
      <c r="N263" s="2" t="str">
        <f>IF(OR(E263,0),$D263,"")</f>
        <v/>
      </c>
      <c r="O263" s="2" t="str">
        <f>IF(OR(F263,0),$D263,"")</f>
        <v/>
      </c>
      <c r="P263" s="2" t="str">
        <f>IF(OR(G263,0),$D263,"")</f>
        <v/>
      </c>
      <c r="Q263" s="2" t="str">
        <f>IF(OR(H263,0),$D263,"")</f>
        <v/>
      </c>
      <c r="R263" s="2">
        <f>IF(OR(K263,0),$D263,"")</f>
        <v>1.862645149230957E-9</v>
      </c>
      <c r="S263" s="2">
        <f t="shared" si="13"/>
        <v>1.862645149230957E-9</v>
      </c>
    </row>
    <row r="264" spans="1:19" x14ac:dyDescent="0.25">
      <c r="A264" t="s">
        <v>136</v>
      </c>
      <c r="B264" t="s">
        <v>566</v>
      </c>
      <c r="C264" s="1">
        <v>247964</v>
      </c>
      <c r="D264" s="2">
        <f t="shared" si="11"/>
        <v>2.3093447089195251E-4</v>
      </c>
      <c r="K264" s="9">
        <v>1</v>
      </c>
      <c r="L264" s="9" t="b">
        <f>OR(E264:K264,0)</f>
        <v>1</v>
      </c>
      <c r="M264" s="7" t="str">
        <f>IF(OR(I264,J264,0),D264,"")</f>
        <v/>
      </c>
      <c r="N264" s="2" t="str">
        <f>IF(OR(E264,0),$D264,"")</f>
        <v/>
      </c>
      <c r="O264" s="2" t="str">
        <f>IF(OR(F264,0),$D264,"")</f>
        <v/>
      </c>
      <c r="P264" s="2" t="str">
        <f>IF(OR(G264,0),$D264,"")</f>
        <v/>
      </c>
      <c r="Q264" s="2" t="str">
        <f>IF(OR(H264,0),$D264,"")</f>
        <v/>
      </c>
      <c r="R264" s="2">
        <f>IF(OR(K264,0),$D264,"")</f>
        <v>2.3093447089195251E-4</v>
      </c>
      <c r="S264" s="2">
        <f t="shared" si="13"/>
        <v>2.3093447089195251E-4</v>
      </c>
    </row>
    <row r="265" spans="1:19" x14ac:dyDescent="0.25">
      <c r="A265" t="s">
        <v>125</v>
      </c>
      <c r="B265" t="s">
        <v>567</v>
      </c>
      <c r="C265" s="1">
        <v>169</v>
      </c>
      <c r="D265" s="2">
        <f t="shared" si="11"/>
        <v>1.5739351511001587E-7</v>
      </c>
      <c r="K265" s="9">
        <v>1</v>
      </c>
      <c r="L265" s="9" t="b">
        <f>OR(E265:K265,0)</f>
        <v>1</v>
      </c>
      <c r="M265" s="7" t="str">
        <f>IF(OR(I265,J265,0),D265,"")</f>
        <v/>
      </c>
      <c r="N265" s="2" t="str">
        <f>IF(OR(E265,0),$D265,"")</f>
        <v/>
      </c>
      <c r="O265" s="2" t="str">
        <f>IF(OR(F265,0),$D265,"")</f>
        <v/>
      </c>
      <c r="P265" s="2" t="str">
        <f>IF(OR(G265,0),$D265,"")</f>
        <v/>
      </c>
      <c r="Q265" s="2" t="str">
        <f>IF(OR(H265,0),$D265,"")</f>
        <v/>
      </c>
      <c r="R265" s="2">
        <f>IF(OR(K265,0),$D265,"")</f>
        <v>1.5739351511001587E-7</v>
      </c>
      <c r="S265" s="2">
        <f t="shared" si="13"/>
        <v>1.5739351511001587E-7</v>
      </c>
    </row>
    <row r="266" spans="1:19" x14ac:dyDescent="0.25">
      <c r="A266" t="s">
        <v>121</v>
      </c>
      <c r="B266" t="s">
        <v>568</v>
      </c>
      <c r="C266" s="1">
        <v>96</v>
      </c>
      <c r="D266" s="2">
        <f t="shared" si="11"/>
        <v>8.9406967163085938E-8</v>
      </c>
      <c r="K266" s="9">
        <v>1</v>
      </c>
      <c r="L266" s="9" t="b">
        <f>OR(E266:K266,0)</f>
        <v>1</v>
      </c>
      <c r="M266" s="7" t="str">
        <f>IF(OR(I266,J266,0),D266,"")</f>
        <v/>
      </c>
      <c r="N266" s="2" t="str">
        <f>IF(OR(E266,0),$D266,"")</f>
        <v/>
      </c>
      <c r="O266" s="2" t="str">
        <f>IF(OR(F266,0),$D266,"")</f>
        <v/>
      </c>
      <c r="P266" s="2" t="str">
        <f>IF(OR(G266,0),$D266,"")</f>
        <v/>
      </c>
      <c r="Q266" s="2" t="str">
        <f>IF(OR(H266,0),$D266,"")</f>
        <v/>
      </c>
      <c r="R266" s="2">
        <f>IF(OR(K266,0),$D266,"")</f>
        <v>8.9406967163085938E-8</v>
      </c>
      <c r="S266" s="2">
        <f t="shared" si="13"/>
        <v>8.9406967163085938E-8</v>
      </c>
    </row>
    <row r="267" spans="1:19" x14ac:dyDescent="0.25">
      <c r="A267" t="s">
        <v>123</v>
      </c>
      <c r="B267" t="s">
        <v>511</v>
      </c>
      <c r="C267" s="1">
        <v>15761</v>
      </c>
      <c r="D267" s="2">
        <f t="shared" si="11"/>
        <v>1.4678575098514557E-5</v>
      </c>
      <c r="K267" s="9">
        <v>1</v>
      </c>
      <c r="L267" s="9" t="b">
        <f>OR(E267:K267,0)</f>
        <v>1</v>
      </c>
      <c r="M267" s="7" t="str">
        <f>IF(OR(I267,J267,0),D267,"")</f>
        <v/>
      </c>
      <c r="N267" s="2" t="str">
        <f>IF(OR(E267,0),$D267,"")</f>
        <v/>
      </c>
      <c r="O267" s="2" t="str">
        <f>IF(OR(F267,0),$D267,"")</f>
        <v/>
      </c>
      <c r="P267" s="2" t="str">
        <f>IF(OR(G267,0),$D267,"")</f>
        <v/>
      </c>
      <c r="Q267" s="2" t="str">
        <f>IF(OR(H267,0),$D267,"")</f>
        <v/>
      </c>
      <c r="R267" s="2">
        <f>IF(OR(K267,0),$D267,"")</f>
        <v>1.4678575098514557E-5</v>
      </c>
      <c r="S267" s="2">
        <f t="shared" si="13"/>
        <v>1.4678575098514557E-5</v>
      </c>
    </row>
    <row r="268" spans="1:19" x14ac:dyDescent="0.25">
      <c r="A268" t="s">
        <v>143</v>
      </c>
      <c r="B268" t="s">
        <v>408</v>
      </c>
      <c r="C268" s="1">
        <v>32658</v>
      </c>
      <c r="D268" s="2">
        <f t="shared" si="11"/>
        <v>3.0415132641792297E-5</v>
      </c>
      <c r="K268" s="9">
        <v>1</v>
      </c>
      <c r="L268" s="9" t="b">
        <f>OR(E268:K268,0)</f>
        <v>1</v>
      </c>
      <c r="M268" s="7" t="str">
        <f>IF(OR(I268,J268,0),D268,"")</f>
        <v/>
      </c>
      <c r="N268" s="2" t="str">
        <f>IF(OR(E268,0),$D268,"")</f>
        <v/>
      </c>
      <c r="O268" s="2" t="str">
        <f>IF(OR(F268,0),$D268,"")</f>
        <v/>
      </c>
      <c r="P268" s="2" t="str">
        <f>IF(OR(G268,0),$D268,"")</f>
        <v/>
      </c>
      <c r="Q268" s="2" t="str">
        <f>IF(OR(H268,0),$D268,"")</f>
        <v/>
      </c>
      <c r="R268" s="2">
        <f>IF(OR(K268,0),$D268,"")</f>
        <v>3.0415132641792297E-5</v>
      </c>
      <c r="S268" s="2">
        <f t="shared" si="13"/>
        <v>3.0415132641792297E-5</v>
      </c>
    </row>
    <row r="269" spans="1:19" x14ac:dyDescent="0.25">
      <c r="A269" t="s">
        <v>144</v>
      </c>
      <c r="B269" t="s">
        <v>569</v>
      </c>
      <c r="C269" s="1">
        <v>2908</v>
      </c>
      <c r="D269" s="2">
        <f t="shared" si="11"/>
        <v>2.7082860469818115E-6</v>
      </c>
      <c r="K269" s="9">
        <v>1</v>
      </c>
      <c r="L269" s="9" t="b">
        <f>OR(E269:K269,0)</f>
        <v>1</v>
      </c>
      <c r="M269" s="7" t="str">
        <f>IF(OR(I269,J269,0),D269,"")</f>
        <v/>
      </c>
      <c r="N269" s="2" t="str">
        <f>IF(OR(E269,0),$D269,"")</f>
        <v/>
      </c>
      <c r="O269" s="2" t="str">
        <f>IF(OR(F269,0),$D269,"")</f>
        <v/>
      </c>
      <c r="P269" s="2" t="str">
        <f>IF(OR(G269,0),$D269,"")</f>
        <v/>
      </c>
      <c r="Q269" s="2" t="str">
        <f>IF(OR(H269,0),$D269,"")</f>
        <v/>
      </c>
      <c r="R269" s="2">
        <f>IF(OR(K269,0),$D269,"")</f>
        <v>2.7082860469818115E-6</v>
      </c>
      <c r="S269" s="2">
        <f t="shared" si="13"/>
        <v>2.7082860469818115E-6</v>
      </c>
    </row>
    <row r="270" spans="1:19" x14ac:dyDescent="0.25">
      <c r="A270" t="s">
        <v>137</v>
      </c>
      <c r="B270">
        <v>761</v>
      </c>
      <c r="C270" s="1">
        <v>1</v>
      </c>
      <c r="D270" s="2">
        <f t="shared" si="11"/>
        <v>9.3132257461547852E-10</v>
      </c>
      <c r="K270" s="9">
        <v>1</v>
      </c>
      <c r="L270" s="9" t="b">
        <f>OR(E270:K270,0)</f>
        <v>1</v>
      </c>
      <c r="M270" s="7" t="str">
        <f>IF(OR(I270,J270,0),D270,"")</f>
        <v/>
      </c>
      <c r="N270" s="2" t="str">
        <f>IF(OR(E270,0),$D270,"")</f>
        <v/>
      </c>
      <c r="O270" s="2" t="str">
        <f>IF(OR(F270,0),$D270,"")</f>
        <v/>
      </c>
      <c r="P270" s="2" t="str">
        <f>IF(OR(G270,0),$D270,"")</f>
        <v/>
      </c>
      <c r="Q270" s="2" t="str">
        <f>IF(OR(H270,0),$D270,"")</f>
        <v/>
      </c>
      <c r="R270" s="2">
        <f>IF(OR(K270,0),$D270,"")</f>
        <v>9.3132257461547852E-10</v>
      </c>
      <c r="S270" s="2">
        <f t="shared" si="13"/>
        <v>9.3132257461547852E-10</v>
      </c>
    </row>
    <row r="271" spans="1:19" x14ac:dyDescent="0.25">
      <c r="A271" t="s">
        <v>149</v>
      </c>
      <c r="B271" t="s">
        <v>522</v>
      </c>
      <c r="C271" s="1">
        <v>19032321</v>
      </c>
      <c r="D271" s="2">
        <f t="shared" si="11"/>
        <v>1.7725230194628239E-2</v>
      </c>
      <c r="K271" s="9">
        <v>1</v>
      </c>
      <c r="L271" s="9" t="b">
        <f>OR(E271:K271,0)</f>
        <v>1</v>
      </c>
      <c r="M271" s="7" t="str">
        <f>IF(OR(I271,J271,0),D271,"")</f>
        <v/>
      </c>
      <c r="N271" s="2" t="str">
        <f>IF(OR(E271,0),$D271,"")</f>
        <v/>
      </c>
      <c r="O271" s="2" t="str">
        <f>IF(OR(F271,0),$D271,"")</f>
        <v/>
      </c>
      <c r="P271" s="2" t="str">
        <f>IF(OR(G271,0),$D271,"")</f>
        <v/>
      </c>
      <c r="Q271" s="2" t="str">
        <f>IF(OR(H271,0),$D271,"")</f>
        <v/>
      </c>
      <c r="R271" s="2">
        <f>IF(OR(K271,0),$D271,"")</f>
        <v>1.7725230194628239E-2</v>
      </c>
      <c r="S271" s="2">
        <f t="shared" si="13"/>
        <v>1.7725230194628239E-2</v>
      </c>
    </row>
    <row r="272" spans="1:19" x14ac:dyDescent="0.25">
      <c r="A272" t="s">
        <v>133</v>
      </c>
      <c r="B272" t="s">
        <v>570</v>
      </c>
      <c r="C272" s="1">
        <v>4896</v>
      </c>
      <c r="D272" s="2">
        <f t="shared" si="11"/>
        <v>4.5597553253173828E-6</v>
      </c>
      <c r="K272" s="9">
        <v>1</v>
      </c>
      <c r="L272" s="9" t="b">
        <f>OR(E272:K272,0)</f>
        <v>1</v>
      </c>
      <c r="M272" s="7" t="str">
        <f>IF(OR(I272,J272,0),D272,"")</f>
        <v/>
      </c>
      <c r="N272" s="2" t="str">
        <f>IF(OR(E272,0),$D272,"")</f>
        <v/>
      </c>
      <c r="O272" s="2" t="str">
        <f>IF(OR(F272,0),$D272,"")</f>
        <v/>
      </c>
      <c r="P272" s="2" t="str">
        <f>IF(OR(G272,0),$D272,"")</f>
        <v/>
      </c>
      <c r="Q272" s="2" t="str">
        <f>IF(OR(H272,0),$D272,"")</f>
        <v/>
      </c>
      <c r="R272" s="2">
        <f>IF(OR(K272,0),$D272,"")</f>
        <v>4.5597553253173828E-6</v>
      </c>
      <c r="S272" s="2">
        <f t="shared" si="13"/>
        <v>4.5597553253173828E-6</v>
      </c>
    </row>
    <row r="273" spans="1:28" x14ac:dyDescent="0.25">
      <c r="A273" t="s">
        <v>42</v>
      </c>
      <c r="B273" t="s">
        <v>571</v>
      </c>
      <c r="C273" s="1">
        <f>208*2^30</f>
        <v>223338299392</v>
      </c>
      <c r="D273" s="2">
        <f t="shared" si="11"/>
        <v>208</v>
      </c>
      <c r="L273" s="9" t="b">
        <f>OR(E273:K273,0)</f>
        <v>0</v>
      </c>
      <c r="M273" s="7" t="str">
        <f>IF(OR(I273,J273,0),D273,"")</f>
        <v/>
      </c>
      <c r="N273" s="2" t="str">
        <f>IF(OR(E273,0),$D273,"")</f>
        <v/>
      </c>
      <c r="O273" s="2" t="str">
        <f>IF(OR(F273,0),$D273,"")</f>
        <v/>
      </c>
      <c r="P273" s="2" t="str">
        <f>IF(OR(G273,0),$D273,"")</f>
        <v/>
      </c>
      <c r="Q273" s="2" t="str">
        <f>IF(OR(H273,0),$D273,"")</f>
        <v/>
      </c>
      <c r="R273" s="2" t="str">
        <f>IF(OR(K273,0),$D273,"")</f>
        <v/>
      </c>
      <c r="S273" s="2" t="str">
        <f t="shared" si="13"/>
        <v/>
      </c>
      <c r="T273" s="4">
        <f>SUM(M274:M308,M335:M337,M343)</f>
        <v>269.65647687483579</v>
      </c>
      <c r="U273" s="4">
        <f>SUM(N274:N308,N335:N337,N343)</f>
        <v>3.0483552608639002</v>
      </c>
      <c r="V273" s="4">
        <f>SUM(O274:O308,O335:O337,O343)</f>
        <v>7.0976603571325541</v>
      </c>
      <c r="W273" s="4">
        <f>SUM(P274:P308,P335:P337,P343)</f>
        <v>3.3106857212260365</v>
      </c>
      <c r="X273" s="4">
        <f>SUM(Q274:Q308,Q335:Q337,Q343)</f>
        <v>14.847560553811491</v>
      </c>
      <c r="Y273" s="4">
        <f>SUM(R274:R308,R335:R337,R343)</f>
        <v>0.11313235014677048</v>
      </c>
      <c r="Z273" s="4"/>
      <c r="AA273" s="4">
        <f>SUM(T273:Y273)</f>
        <v>298.07387111801654</v>
      </c>
      <c r="AB273" s="3" t="s">
        <v>311</v>
      </c>
    </row>
    <row r="274" spans="1:28" x14ac:dyDescent="0.25">
      <c r="A274" t="s">
        <v>24</v>
      </c>
      <c r="B274" t="s">
        <v>572</v>
      </c>
      <c r="C274" s="1">
        <v>121474936</v>
      </c>
      <c r="D274" s="2">
        <f t="shared" si="11"/>
        <v>0.11313235014677048</v>
      </c>
      <c r="K274" s="9">
        <v>1</v>
      </c>
      <c r="L274" s="9" t="b">
        <f>OR(E274:K274,0)</f>
        <v>1</v>
      </c>
      <c r="M274" s="7" t="str">
        <f>IF(OR(I274,J274,0),D274,"")</f>
        <v/>
      </c>
      <c r="N274" s="2" t="str">
        <f>IF(OR(E274,0),$D274,"")</f>
        <v/>
      </c>
      <c r="O274" s="2" t="str">
        <f>IF(OR(F274,0),$D274,"")</f>
        <v/>
      </c>
      <c r="P274" s="2" t="str">
        <f>IF(OR(G274,0),$D274,"")</f>
        <v/>
      </c>
      <c r="Q274" s="2" t="str">
        <f>IF(OR(H274,0),$D274,"")</f>
        <v/>
      </c>
      <c r="R274" s="2">
        <f>IF(OR(K274,0),$D274,"")</f>
        <v>0.11313235014677048</v>
      </c>
      <c r="S274" s="2">
        <f t="shared" si="13"/>
        <v>0.11313235014677048</v>
      </c>
    </row>
    <row r="275" spans="1:28" x14ac:dyDescent="0.25">
      <c r="A275" t="s">
        <v>18</v>
      </c>
      <c r="B275" t="s">
        <v>573</v>
      </c>
      <c r="C275" s="1">
        <v>6368553153</v>
      </c>
      <c r="D275" s="2">
        <f t="shared" si="11"/>
        <v>5.9311773190274835</v>
      </c>
      <c r="I275" s="9">
        <v>1</v>
      </c>
      <c r="L275" s="9" t="b">
        <f>OR(E275:K275,0)</f>
        <v>1</v>
      </c>
      <c r="M275" s="7">
        <f>IF(OR(I275,J275,0),D275,"")</f>
        <v>5.9311773190274835</v>
      </c>
      <c r="N275" s="2" t="str">
        <f>IF(OR(E275,0),$D275,"")</f>
        <v/>
      </c>
      <c r="O275" s="2" t="str">
        <f>IF(OR(F275,0),$D275,"")</f>
        <v/>
      </c>
      <c r="P275" s="2" t="str">
        <f>IF(OR(G275,0),$D275,"")</f>
        <v/>
      </c>
      <c r="Q275" s="2" t="str">
        <f>IF(OR(H275,0),$D275,"")</f>
        <v/>
      </c>
      <c r="R275" s="2" t="str">
        <f>IF(OR(K275,0),$D275,"")</f>
        <v/>
      </c>
      <c r="S275" s="2">
        <f t="shared" si="13"/>
        <v>5.9311773190274835</v>
      </c>
    </row>
    <row r="276" spans="1:28" x14ac:dyDescent="0.25">
      <c r="A276" t="s">
        <v>40</v>
      </c>
      <c r="B276" t="s">
        <v>574</v>
      </c>
      <c r="C276" s="1">
        <v>5597310341</v>
      </c>
      <c r="D276" s="2">
        <f t="shared" si="11"/>
        <v>5.212901477701962</v>
      </c>
      <c r="I276" s="9">
        <v>1</v>
      </c>
      <c r="L276" s="9" t="b">
        <f>OR(E276:K276,0)</f>
        <v>1</v>
      </c>
      <c r="M276" s="7">
        <f>IF(OR(I276,J276,0),D276,"")</f>
        <v>5.212901477701962</v>
      </c>
      <c r="N276" s="2" t="str">
        <f>IF(OR(E276,0),$D276,"")</f>
        <v/>
      </c>
      <c r="O276" s="2" t="str">
        <f>IF(OR(F276,0),$D276,"")</f>
        <v/>
      </c>
      <c r="P276" s="2" t="str">
        <f>IF(OR(G276,0),$D276,"")</f>
        <v/>
      </c>
      <c r="Q276" s="2" t="str">
        <f>IF(OR(H276,0),$D276,"")</f>
        <v/>
      </c>
      <c r="R276" s="2" t="str">
        <f>IF(OR(K276,0),$D276,"")</f>
        <v/>
      </c>
      <c r="S276" s="2">
        <f t="shared" si="13"/>
        <v>5.212901477701962</v>
      </c>
    </row>
    <row r="277" spans="1:28" x14ac:dyDescent="0.25">
      <c r="A277" t="s">
        <v>36</v>
      </c>
      <c r="B277" t="s">
        <v>435</v>
      </c>
      <c r="C277" s="1">
        <v>2317662019</v>
      </c>
      <c r="D277" s="2">
        <f t="shared" ref="D277:D322" si="14">C277/(1024*1024*1024)</f>
        <v>2.1584909586235881</v>
      </c>
      <c r="I277" s="9">
        <v>1</v>
      </c>
      <c r="L277" s="9" t="b">
        <f>OR(E277:K277,0)</f>
        <v>1</v>
      </c>
      <c r="M277" s="7">
        <f>IF(OR(I277,J277,0),D277,"")</f>
        <v>2.1584909586235881</v>
      </c>
      <c r="N277" s="2" t="str">
        <f>IF(OR(E277,0),$D277,"")</f>
        <v/>
      </c>
      <c r="O277" s="2" t="str">
        <f>IF(OR(F277,0),$D277,"")</f>
        <v/>
      </c>
      <c r="P277" s="2" t="str">
        <f>IF(OR(G277,0),$D277,"")</f>
        <v/>
      </c>
      <c r="Q277" s="2" t="str">
        <f>IF(OR(H277,0),$D277,"")</f>
        <v/>
      </c>
      <c r="R277" s="2" t="str">
        <f>IF(OR(K277,0),$D277,"")</f>
        <v/>
      </c>
      <c r="S277" s="2">
        <f t="shared" si="13"/>
        <v>2.1584909586235881</v>
      </c>
    </row>
    <row r="278" spans="1:28" x14ac:dyDescent="0.25">
      <c r="A278" t="s">
        <v>41</v>
      </c>
      <c r="B278" t="s">
        <v>575</v>
      </c>
      <c r="C278" s="1">
        <v>5734861224</v>
      </c>
      <c r="D278" s="2">
        <f t="shared" si="14"/>
        <v>5.3410057201981544</v>
      </c>
      <c r="I278" s="9">
        <v>1</v>
      </c>
      <c r="L278" s="9" t="b">
        <f>OR(E278:K278,0)</f>
        <v>1</v>
      </c>
      <c r="M278" s="7">
        <f>IF(OR(I278,J278,0),D278,"")</f>
        <v>5.3410057201981544</v>
      </c>
      <c r="N278" s="2" t="str">
        <f>IF(OR(E278,0),$D278,"")</f>
        <v/>
      </c>
      <c r="O278" s="2" t="str">
        <f>IF(OR(F278,0),$D278,"")</f>
        <v/>
      </c>
      <c r="P278" s="2" t="str">
        <f>IF(OR(G278,0),$D278,"")</f>
        <v/>
      </c>
      <c r="Q278" s="2" t="str">
        <f>IF(OR(H278,0),$D278,"")</f>
        <v/>
      </c>
      <c r="R278" s="2" t="str">
        <f>IF(OR(K278,0),$D278,"")</f>
        <v/>
      </c>
      <c r="S278" s="2">
        <f t="shared" si="13"/>
        <v>5.3410057201981544</v>
      </c>
    </row>
    <row r="279" spans="1:28" x14ac:dyDescent="0.25">
      <c r="A279" t="s">
        <v>25</v>
      </c>
      <c r="B279" t="s">
        <v>576</v>
      </c>
      <c r="C279" s="1">
        <v>4275368406</v>
      </c>
      <c r="D279" s="2">
        <f t="shared" si="14"/>
        <v>3.9817471113055944</v>
      </c>
      <c r="I279" s="9">
        <v>1</v>
      </c>
      <c r="L279" s="9" t="b">
        <f>OR(E279:K279,0)</f>
        <v>1</v>
      </c>
      <c r="M279" s="7">
        <f>IF(OR(I279,J279,0),D279,"")</f>
        <v>3.9817471113055944</v>
      </c>
      <c r="N279" s="2" t="str">
        <f>IF(OR(E279,0),$D279,"")</f>
        <v/>
      </c>
      <c r="O279" s="2" t="str">
        <f>IF(OR(F279,0),$D279,"")</f>
        <v/>
      </c>
      <c r="P279" s="2" t="str">
        <f>IF(OR(G279,0),$D279,"")</f>
        <v/>
      </c>
      <c r="Q279" s="2" t="str">
        <f>IF(OR(H279,0),$D279,"")</f>
        <v/>
      </c>
      <c r="R279" s="2" t="str">
        <f>IF(OR(K279,0),$D279,"")</f>
        <v/>
      </c>
      <c r="S279" s="2">
        <f t="shared" si="13"/>
        <v>3.9817471113055944</v>
      </c>
    </row>
    <row r="280" spans="1:28" x14ac:dyDescent="0.25">
      <c r="A280" t="s">
        <v>38</v>
      </c>
      <c r="B280" t="s">
        <v>437</v>
      </c>
      <c r="C280" s="1">
        <v>6803150206</v>
      </c>
      <c r="D280" s="2">
        <f t="shared" si="14"/>
        <v>6.335927365347743</v>
      </c>
      <c r="I280" s="9">
        <v>1</v>
      </c>
      <c r="L280" s="9" t="b">
        <f>OR(E280:K280,0)</f>
        <v>1</v>
      </c>
      <c r="M280" s="7">
        <f>IF(OR(I280,J280,0),D280,"")</f>
        <v>6.335927365347743</v>
      </c>
      <c r="N280" s="2" t="str">
        <f>IF(OR(E280,0),$D280,"")</f>
        <v/>
      </c>
      <c r="O280" s="2" t="str">
        <f>IF(OR(F280,0),$D280,"")</f>
        <v/>
      </c>
      <c r="P280" s="2" t="str">
        <f>IF(OR(G280,0),$D280,"")</f>
        <v/>
      </c>
      <c r="Q280" s="2" t="str">
        <f>IF(OR(H280,0),$D280,"")</f>
        <v/>
      </c>
      <c r="R280" s="2" t="str">
        <f>IF(OR(K280,0),$D280,"")</f>
        <v/>
      </c>
      <c r="S280" s="2">
        <f t="shared" si="13"/>
        <v>6.335927365347743</v>
      </c>
    </row>
    <row r="281" spans="1:28" x14ac:dyDescent="0.25">
      <c r="A281" t="s">
        <v>22</v>
      </c>
      <c r="B281" t="s">
        <v>439</v>
      </c>
      <c r="C281" s="1">
        <v>11549286122</v>
      </c>
      <c r="D281" s="2">
        <f t="shared" si="14"/>
        <v>10.756110886111856</v>
      </c>
      <c r="I281" s="9">
        <v>1</v>
      </c>
      <c r="L281" s="9" t="b">
        <f>OR(E281:K281,0)</f>
        <v>1</v>
      </c>
      <c r="M281" s="7">
        <f>IF(OR(I281,J281,0),D281,"")</f>
        <v>10.756110886111856</v>
      </c>
      <c r="N281" s="2" t="str">
        <f>IF(OR(E281,0),$D281,"")</f>
        <v/>
      </c>
      <c r="O281" s="2" t="str">
        <f>IF(OR(F281,0),$D281,"")</f>
        <v/>
      </c>
      <c r="P281" s="2" t="str">
        <f>IF(OR(G281,0),$D281,"")</f>
        <v/>
      </c>
      <c r="Q281" s="2" t="str">
        <f>IF(OR(H281,0),$D281,"")</f>
        <v/>
      </c>
      <c r="R281" s="2" t="str">
        <f>IF(OR(K281,0),$D281,"")</f>
        <v/>
      </c>
      <c r="S281" s="2">
        <f t="shared" si="13"/>
        <v>10.756110886111856</v>
      </c>
    </row>
    <row r="282" spans="1:28" x14ac:dyDescent="0.25">
      <c r="A282" t="s">
        <v>28</v>
      </c>
      <c r="B282" t="s">
        <v>437</v>
      </c>
      <c r="C282" s="1">
        <v>6823125525</v>
      </c>
      <c r="D282" s="2">
        <f t="shared" si="14"/>
        <v>6.3545308308675885</v>
      </c>
      <c r="I282" s="9">
        <v>1</v>
      </c>
      <c r="L282" s="9" t="b">
        <f>OR(E282:K282,0)</f>
        <v>1</v>
      </c>
      <c r="M282" s="7">
        <f>IF(OR(I282,J282,0),D282,"")</f>
        <v>6.3545308308675885</v>
      </c>
      <c r="N282" s="2" t="str">
        <f>IF(OR(E282,0),$D282,"")</f>
        <v/>
      </c>
      <c r="O282" s="2" t="str">
        <f>IF(OR(F282,0),$D282,"")</f>
        <v/>
      </c>
      <c r="P282" s="2" t="str">
        <f>IF(OR(G282,0),$D282,"")</f>
        <v/>
      </c>
      <c r="Q282" s="2" t="str">
        <f>IF(OR(H282,0),$D282,"")</f>
        <v/>
      </c>
      <c r="R282" s="2" t="str">
        <f>IF(OR(K282,0),$D282,"")</f>
        <v/>
      </c>
      <c r="S282" s="2">
        <f t="shared" si="13"/>
        <v>6.3545308308675885</v>
      </c>
    </row>
    <row r="283" spans="1:28" x14ac:dyDescent="0.25">
      <c r="A283" t="s">
        <v>37</v>
      </c>
      <c r="B283" t="s">
        <v>441</v>
      </c>
      <c r="C283" s="1">
        <v>27062752924</v>
      </c>
      <c r="D283" s="2">
        <f t="shared" si="14"/>
        <v>25.204152729362249</v>
      </c>
      <c r="I283" s="9">
        <v>1</v>
      </c>
      <c r="L283" s="9" t="b">
        <f>OR(E283:K283,0)</f>
        <v>1</v>
      </c>
      <c r="M283" s="7">
        <f>IF(OR(I283,J283,0),D283,"")</f>
        <v>25.204152729362249</v>
      </c>
      <c r="N283" s="2" t="str">
        <f>IF(OR(E283,0),$D283,"")</f>
        <v/>
      </c>
      <c r="O283" s="2" t="str">
        <f>IF(OR(F283,0),$D283,"")</f>
        <v/>
      </c>
      <c r="P283" s="2" t="str">
        <f>IF(OR(G283,0),$D283,"")</f>
        <v/>
      </c>
      <c r="Q283" s="2" t="str">
        <f>IF(OR(H283,0),$D283,"")</f>
        <v/>
      </c>
      <c r="R283" s="2" t="str">
        <f>IF(OR(K283,0),$D283,"")</f>
        <v/>
      </c>
      <c r="S283" s="2">
        <f t="shared" si="13"/>
        <v>25.204152729362249</v>
      </c>
    </row>
    <row r="284" spans="1:28" x14ac:dyDescent="0.25">
      <c r="A284" t="s">
        <v>26</v>
      </c>
      <c r="B284" t="s">
        <v>435</v>
      </c>
      <c r="C284" s="1">
        <v>2344040358</v>
      </c>
      <c r="D284" s="2">
        <f t="shared" si="14"/>
        <v>2.183057701215148</v>
      </c>
      <c r="E284" s="9">
        <v>1</v>
      </c>
      <c r="L284" s="9" t="b">
        <f>OR(E284:K284,0)</f>
        <v>1</v>
      </c>
      <c r="M284" s="7" t="str">
        <f>IF(OR(I284,J284,0),D284,"")</f>
        <v/>
      </c>
      <c r="N284" s="2">
        <f>IF(OR(E284,0),$D284,"")</f>
        <v>2.183057701215148</v>
      </c>
      <c r="O284" s="2" t="str">
        <f>IF(OR(F284,0),$D284,"")</f>
        <v/>
      </c>
      <c r="P284" s="2" t="str">
        <f>IF(OR(G284,0),$D284,"")</f>
        <v/>
      </c>
      <c r="Q284" s="2" t="str">
        <f>IF(OR(H284,0),$D284,"")</f>
        <v/>
      </c>
      <c r="R284" s="2" t="str">
        <f>IF(OR(K284,0),$D284,"")</f>
        <v/>
      </c>
      <c r="S284" s="2">
        <f t="shared" si="13"/>
        <v>2.183057701215148</v>
      </c>
    </row>
    <row r="285" spans="1:28" x14ac:dyDescent="0.25">
      <c r="A285" t="s">
        <v>31</v>
      </c>
      <c r="B285" t="s">
        <v>442</v>
      </c>
      <c r="C285" s="1">
        <v>1183029818</v>
      </c>
      <c r="D285" s="2">
        <f t="shared" si="14"/>
        <v>1.101782375946641</v>
      </c>
      <c r="I285" s="9">
        <v>1</v>
      </c>
      <c r="L285" s="9" t="b">
        <f>OR(E285:K285,0)</f>
        <v>1</v>
      </c>
      <c r="M285" s="7">
        <f>IF(OR(I285,J285,0),D285,"")</f>
        <v>1.101782375946641</v>
      </c>
      <c r="N285" s="2" t="str">
        <f>IF(OR(E285,0),$D285,"")</f>
        <v/>
      </c>
      <c r="O285" s="2" t="str">
        <f>IF(OR(F285,0),$D285,"")</f>
        <v/>
      </c>
      <c r="P285" s="2" t="str">
        <f>IF(OR(G285,0),$D285,"")</f>
        <v/>
      </c>
      <c r="Q285" s="2" t="str">
        <f>IF(OR(H285,0),$D285,"")</f>
        <v/>
      </c>
      <c r="R285" s="2" t="str">
        <f>IF(OR(K285,0),$D285,"")</f>
        <v/>
      </c>
      <c r="S285" s="2">
        <f t="shared" si="13"/>
        <v>1.101782375946641</v>
      </c>
    </row>
    <row r="286" spans="1:28" x14ac:dyDescent="0.25">
      <c r="A286" t="s">
        <v>30</v>
      </c>
      <c r="B286" t="s">
        <v>577</v>
      </c>
      <c r="C286" s="1">
        <v>87473507</v>
      </c>
      <c r="D286" s="2">
        <f t="shared" si="14"/>
        <v>8.1466051749885082E-2</v>
      </c>
      <c r="E286" s="9">
        <v>1</v>
      </c>
      <c r="L286" s="9" t="b">
        <f>OR(E286:K286,0)</f>
        <v>1</v>
      </c>
      <c r="M286" s="7" t="str">
        <f>IF(OR(I286,J286,0),D286,"")</f>
        <v/>
      </c>
      <c r="N286" s="2">
        <f>IF(OR(E286,0),$D286,"")</f>
        <v>8.1466051749885082E-2</v>
      </c>
      <c r="O286" s="2" t="str">
        <f>IF(OR(F286,0),$D286,"")</f>
        <v/>
      </c>
      <c r="P286" s="2" t="str">
        <f>IF(OR(G286,0),$D286,"")</f>
        <v/>
      </c>
      <c r="Q286" s="2" t="str">
        <f>IF(OR(H286,0),$D286,"")</f>
        <v/>
      </c>
      <c r="R286" s="2" t="str">
        <f>IF(OR(K286,0),$D286,"")</f>
        <v/>
      </c>
      <c r="S286" s="2">
        <f t="shared" si="13"/>
        <v>8.1466051749885082E-2</v>
      </c>
    </row>
    <row r="287" spans="1:28" x14ac:dyDescent="0.25">
      <c r="A287" t="s">
        <v>35</v>
      </c>
      <c r="B287" t="s">
        <v>443</v>
      </c>
      <c r="C287" s="1">
        <v>7983842627</v>
      </c>
      <c r="D287" s="2">
        <f t="shared" si="14"/>
        <v>7.4355328707024455</v>
      </c>
      <c r="I287" s="9">
        <v>1</v>
      </c>
      <c r="L287" s="9" t="b">
        <f>OR(E287:K287,0)</f>
        <v>1</v>
      </c>
      <c r="M287" s="7">
        <f>IF(OR(I287,J287,0),D287,"")</f>
        <v>7.4355328707024455</v>
      </c>
      <c r="N287" s="2" t="str">
        <f>IF(OR(E287,0),$D287,"")</f>
        <v/>
      </c>
      <c r="O287" s="2" t="str">
        <f>IF(OR(F287,0),$D287,"")</f>
        <v/>
      </c>
      <c r="P287" s="2" t="str">
        <f>IF(OR(G287,0),$D287,"")</f>
        <v/>
      </c>
      <c r="Q287" s="2" t="str">
        <f>IF(OR(H287,0),$D287,"")</f>
        <v/>
      </c>
      <c r="R287" s="2" t="str">
        <f>IF(OR(K287,0),$D287,"")</f>
        <v/>
      </c>
      <c r="S287" s="2">
        <f t="shared" si="13"/>
        <v>7.4355328707024455</v>
      </c>
    </row>
    <row r="288" spans="1:28" x14ac:dyDescent="0.25">
      <c r="A288" t="s">
        <v>21</v>
      </c>
      <c r="B288" t="s">
        <v>444</v>
      </c>
      <c r="C288" s="1">
        <v>446700569</v>
      </c>
      <c r="D288" s="2">
        <f t="shared" si="14"/>
        <v>0.41602232400327921</v>
      </c>
      <c r="H288" s="9">
        <v>1</v>
      </c>
      <c r="L288" s="9" t="b">
        <f>OR(E288:K288,0)</f>
        <v>1</v>
      </c>
      <c r="M288" s="7" t="str">
        <f>IF(OR(I288,J288,0),D288,"")</f>
        <v/>
      </c>
      <c r="N288" s="2" t="str">
        <f>IF(OR(E288,0),$D288,"")</f>
        <v/>
      </c>
      <c r="O288" s="2" t="str">
        <f>IF(OR(F288,0),$D288,"")</f>
        <v/>
      </c>
      <c r="P288" s="2" t="str">
        <f>IF(OR(G288,0),$D288,"")</f>
        <v/>
      </c>
      <c r="Q288" s="2">
        <f>IF(OR(H288,0),$D288,"")</f>
        <v>0.41602232400327921</v>
      </c>
      <c r="R288" s="2" t="str">
        <f>IF(OR(K288,0),$D288,"")</f>
        <v/>
      </c>
      <c r="S288" s="2">
        <f t="shared" si="13"/>
        <v>0.41602232400327921</v>
      </c>
    </row>
    <row r="289" spans="1:19" x14ac:dyDescent="0.25">
      <c r="A289" t="s">
        <v>20</v>
      </c>
      <c r="B289" t="s">
        <v>445</v>
      </c>
      <c r="C289" s="1">
        <v>8373271100</v>
      </c>
      <c r="D289" s="2">
        <f t="shared" si="14"/>
        <v>7.7982163988053799</v>
      </c>
      <c r="I289" s="9">
        <v>1</v>
      </c>
      <c r="L289" s="9" t="b">
        <f>OR(E289:K289,0)</f>
        <v>1</v>
      </c>
      <c r="M289" s="7">
        <f>IF(OR(I289,J289,0),D289,"")</f>
        <v>7.7982163988053799</v>
      </c>
      <c r="N289" s="2" t="str">
        <f>IF(OR(E289,0),$D289,"")</f>
        <v/>
      </c>
      <c r="O289" s="2" t="str">
        <f>IF(OR(F289,0),$D289,"")</f>
        <v/>
      </c>
      <c r="P289" s="2" t="str">
        <f>IF(OR(G289,0),$D289,"")</f>
        <v/>
      </c>
      <c r="Q289" s="2" t="str">
        <f>IF(OR(H289,0),$D289,"")</f>
        <v/>
      </c>
      <c r="R289" s="2" t="str">
        <f>IF(OR(K289,0),$D289,"")</f>
        <v/>
      </c>
      <c r="S289" s="2">
        <f t="shared" si="13"/>
        <v>7.7982163988053799</v>
      </c>
    </row>
    <row r="290" spans="1:19" x14ac:dyDescent="0.25">
      <c r="A290" t="s">
        <v>19</v>
      </c>
      <c r="B290" t="s">
        <v>446</v>
      </c>
      <c r="C290" s="1">
        <v>13336696961</v>
      </c>
      <c r="D290" s="2">
        <f t="shared" si="14"/>
        <v>12.420766950584948</v>
      </c>
      <c r="I290" s="9">
        <v>1</v>
      </c>
      <c r="L290" s="9" t="b">
        <f>OR(E290:K290,0)</f>
        <v>1</v>
      </c>
      <c r="M290" s="7">
        <f>IF(OR(I290,J290,0),D290,"")</f>
        <v>12.420766950584948</v>
      </c>
      <c r="N290" s="2" t="str">
        <f>IF(OR(E290,0),$D290,"")</f>
        <v/>
      </c>
      <c r="O290" s="2" t="str">
        <f>IF(OR(F290,0),$D290,"")</f>
        <v/>
      </c>
      <c r="P290" s="2" t="str">
        <f>IF(OR(G290,0),$D290,"")</f>
        <v/>
      </c>
      <c r="Q290" s="2" t="str">
        <f>IF(OR(H290,0),$D290,"")</f>
        <v/>
      </c>
      <c r="R290" s="2" t="str">
        <f>IF(OR(K290,0),$D290,"")</f>
        <v/>
      </c>
      <c r="S290" s="2">
        <f t="shared" si="13"/>
        <v>12.420766950584948</v>
      </c>
    </row>
    <row r="291" spans="1:19" x14ac:dyDescent="0.25">
      <c r="A291" t="s">
        <v>27</v>
      </c>
      <c r="B291" t="s">
        <v>578</v>
      </c>
      <c r="C291" s="1">
        <v>7639120849</v>
      </c>
      <c r="D291" s="2">
        <f t="shared" si="14"/>
        <v>7.1144856968894601</v>
      </c>
      <c r="H291" s="9">
        <v>1</v>
      </c>
      <c r="L291" s="9" t="b">
        <f>OR(E291:K291,0)</f>
        <v>1</v>
      </c>
      <c r="M291" s="7" t="str">
        <f>IF(OR(I291,J291,0),D291,"")</f>
        <v/>
      </c>
      <c r="N291" s="2" t="str">
        <f>IF(OR(E291,0),$D291,"")</f>
        <v/>
      </c>
      <c r="O291" s="2" t="str">
        <f>IF(OR(F291,0),$D291,"")</f>
        <v/>
      </c>
      <c r="P291" s="2" t="str">
        <f>IF(OR(G291,0),$D291,"")</f>
        <v/>
      </c>
      <c r="Q291" s="2">
        <f>IF(OR(H291,0),$D291,"")</f>
        <v>7.1144856968894601</v>
      </c>
      <c r="R291" s="2" t="str">
        <f>IF(OR(K291,0),$D291,"")</f>
        <v/>
      </c>
      <c r="S291" s="2">
        <f t="shared" si="13"/>
        <v>7.1144856968894601</v>
      </c>
    </row>
    <row r="292" spans="1:19" x14ac:dyDescent="0.25">
      <c r="A292" t="s">
        <v>29</v>
      </c>
      <c r="B292" t="s">
        <v>432</v>
      </c>
      <c r="C292" s="1">
        <v>6737470125</v>
      </c>
      <c r="D292" s="2">
        <f t="shared" si="14"/>
        <v>6.2747580232098699</v>
      </c>
      <c r="I292" s="9">
        <v>1</v>
      </c>
      <c r="L292" s="9" t="b">
        <f>OR(E292:K292,0)</f>
        <v>1</v>
      </c>
      <c r="M292" s="7">
        <f>IF(OR(I292,J292,0),D292,"")</f>
        <v>6.2747580232098699</v>
      </c>
      <c r="N292" s="2" t="str">
        <f>IF(OR(E292,0),$D292,"")</f>
        <v/>
      </c>
      <c r="O292" s="2" t="str">
        <f>IF(OR(F292,0),$D292,"")</f>
        <v/>
      </c>
      <c r="P292" s="2" t="str">
        <f>IF(OR(G292,0),$D292,"")</f>
        <v/>
      </c>
      <c r="Q292" s="2" t="str">
        <f>IF(OR(H292,0),$D292,"")</f>
        <v/>
      </c>
      <c r="R292" s="2" t="str">
        <f>IF(OR(K292,0),$D292,"")</f>
        <v/>
      </c>
      <c r="S292" s="2">
        <f t="shared" si="13"/>
        <v>6.2747580232098699</v>
      </c>
    </row>
    <row r="293" spans="1:19" x14ac:dyDescent="0.25">
      <c r="A293" t="s">
        <v>17</v>
      </c>
      <c r="B293" t="s">
        <v>579</v>
      </c>
      <c r="C293" s="1">
        <v>755346728</v>
      </c>
      <c r="D293" s="2">
        <f t="shared" si="14"/>
        <v>0.70347145944833755</v>
      </c>
      <c r="G293" s="9">
        <v>1</v>
      </c>
      <c r="L293" s="9" t="b">
        <f>OR(E293:K293,0)</f>
        <v>1</v>
      </c>
      <c r="M293" s="7" t="str">
        <f>IF(OR(I293,J293,0),D293,"")</f>
        <v/>
      </c>
      <c r="N293" s="2" t="str">
        <f>IF(OR(E293,0),$D293,"")</f>
        <v/>
      </c>
      <c r="O293" s="2" t="str">
        <f>IF(OR(F293,0),$D293,"")</f>
        <v/>
      </c>
      <c r="P293" s="2">
        <f>IF(OR(G293,0),$D293,"")</f>
        <v>0.70347145944833755</v>
      </c>
      <c r="Q293" s="2" t="str">
        <f>IF(OR(H293,0),$D293,"")</f>
        <v/>
      </c>
      <c r="R293" s="2" t="str">
        <f>IF(OR(K293,0),$D293,"")</f>
        <v/>
      </c>
      <c r="S293" s="2">
        <f t="shared" si="13"/>
        <v>0.70347145944833755</v>
      </c>
    </row>
    <row r="294" spans="1:19" x14ac:dyDescent="0.25">
      <c r="A294" t="s">
        <v>33</v>
      </c>
      <c r="B294" t="s">
        <v>580</v>
      </c>
      <c r="C294" s="1">
        <v>7856625333</v>
      </c>
      <c r="D294" s="2">
        <f t="shared" si="14"/>
        <v>7.3170525329187512</v>
      </c>
      <c r="H294" s="9">
        <v>1</v>
      </c>
      <c r="L294" s="9" t="b">
        <f>OR(E294:K294,0)</f>
        <v>1</v>
      </c>
      <c r="M294" s="7" t="str">
        <f>IF(OR(I294,J294,0),D294,"")</f>
        <v/>
      </c>
      <c r="N294" s="2" t="str">
        <f>IF(OR(E294,0),$D294,"")</f>
        <v/>
      </c>
      <c r="O294" s="2" t="str">
        <f>IF(OR(F294,0),$D294,"")</f>
        <v/>
      </c>
      <c r="P294" s="2" t="str">
        <f>IF(OR(G294,0),$D294,"")</f>
        <v/>
      </c>
      <c r="Q294" s="2">
        <f>IF(OR(H294,0),$D294,"")</f>
        <v>7.3170525329187512</v>
      </c>
      <c r="R294" s="2" t="str">
        <f>IF(OR(K294,0),$D294,"")</f>
        <v/>
      </c>
      <c r="S294" s="2">
        <f t="shared" si="13"/>
        <v>7.3170525329187512</v>
      </c>
    </row>
    <row r="295" spans="1:19" x14ac:dyDescent="0.25">
      <c r="A295" t="s">
        <v>23</v>
      </c>
      <c r="B295" t="s">
        <v>439</v>
      </c>
      <c r="C295" s="1">
        <v>11284658343</v>
      </c>
      <c r="D295" s="2">
        <f t="shared" si="14"/>
        <v>10.5096570616588</v>
      </c>
      <c r="I295" s="9">
        <v>1</v>
      </c>
      <c r="L295" s="9" t="b">
        <f>OR(E295:K295,0)</f>
        <v>1</v>
      </c>
      <c r="M295" s="7">
        <f>IF(OR(I295,J295,0),D295,"")</f>
        <v>10.5096570616588</v>
      </c>
      <c r="N295" s="2" t="str">
        <f>IF(OR(E295,0),$D295,"")</f>
        <v/>
      </c>
      <c r="O295" s="2" t="str">
        <f>IF(OR(F295,0),$D295,"")</f>
        <v/>
      </c>
      <c r="P295" s="2" t="str">
        <f>IF(OR(G295,0),$D295,"")</f>
        <v/>
      </c>
      <c r="Q295" s="2" t="str">
        <f>IF(OR(H295,0),$D295,"")</f>
        <v/>
      </c>
      <c r="R295" s="2" t="str">
        <f>IF(OR(K295,0),$D295,"")</f>
        <v/>
      </c>
      <c r="S295" s="2">
        <f t="shared" si="13"/>
        <v>10.5096570616588</v>
      </c>
    </row>
    <row r="296" spans="1:19" x14ac:dyDescent="0.25">
      <c r="A296" t="s">
        <v>32</v>
      </c>
      <c r="B296" t="s">
        <v>447</v>
      </c>
      <c r="C296" s="1">
        <v>2726684031</v>
      </c>
      <c r="D296" s="2">
        <f t="shared" si="14"/>
        <v>2.5394223919138312</v>
      </c>
      <c r="I296" s="9">
        <v>1</v>
      </c>
      <c r="L296" s="9" t="b">
        <f>OR(E296:K296,0)</f>
        <v>1</v>
      </c>
      <c r="M296" s="7">
        <f>IF(OR(I296,J296,0),D296,"")</f>
        <v>2.5394223919138312</v>
      </c>
      <c r="N296" s="2" t="str">
        <f>IF(OR(E296,0),$D296,"")</f>
        <v/>
      </c>
      <c r="O296" s="2" t="str">
        <f>IF(OR(F296,0),$D296,"")</f>
        <v/>
      </c>
      <c r="P296" s="2" t="str">
        <f>IF(OR(G296,0),$D296,"")</f>
        <v/>
      </c>
      <c r="Q296" s="2" t="str">
        <f>IF(OR(H296,0),$D296,"")</f>
        <v/>
      </c>
      <c r="R296" s="2" t="str">
        <f>IF(OR(K296,0),$D296,"")</f>
        <v/>
      </c>
      <c r="S296" s="2">
        <f t="shared" si="13"/>
        <v>2.5394223919138312</v>
      </c>
    </row>
    <row r="297" spans="1:19" x14ac:dyDescent="0.25">
      <c r="A297" t="s">
        <v>34</v>
      </c>
      <c r="B297" t="s">
        <v>375</v>
      </c>
      <c r="C297" s="1">
        <v>2799474997</v>
      </c>
      <c r="D297" s="2">
        <f t="shared" si="14"/>
        <v>2.607214261777699</v>
      </c>
      <c r="G297" s="9">
        <v>1</v>
      </c>
      <c r="L297" s="9" t="b">
        <f>OR(E297:K297,0)</f>
        <v>1</v>
      </c>
      <c r="M297" s="7" t="str">
        <f>IF(OR(I297,J297,0),D297,"")</f>
        <v/>
      </c>
      <c r="N297" s="2" t="str">
        <f>IF(OR(E297,0),$D297,"")</f>
        <v/>
      </c>
      <c r="O297" s="2" t="str">
        <f>IF(OR(F297,0),$D297,"")</f>
        <v/>
      </c>
      <c r="P297" s="2">
        <f>IF(OR(G297,0),$D297,"")</f>
        <v>2.607214261777699</v>
      </c>
      <c r="Q297" s="2" t="str">
        <f>IF(OR(H297,0),$D297,"")</f>
        <v/>
      </c>
      <c r="R297" s="2" t="str">
        <f>IF(OR(K297,0),$D297,"")</f>
        <v/>
      </c>
      <c r="S297" s="2">
        <f t="shared" si="13"/>
        <v>2.607214261777699</v>
      </c>
    </row>
    <row r="298" spans="1:19" x14ac:dyDescent="0.25">
      <c r="A298" t="s">
        <v>39</v>
      </c>
      <c r="B298" t="s">
        <v>581</v>
      </c>
      <c r="C298" s="1">
        <v>85696064</v>
      </c>
      <c r="D298" s="2">
        <f t="shared" si="14"/>
        <v>7.9810678958892822E-2</v>
      </c>
      <c r="I298" s="9">
        <v>1</v>
      </c>
      <c r="L298" s="9" t="b">
        <f>OR(E298:K298,0)</f>
        <v>1</v>
      </c>
      <c r="M298" s="7">
        <f>IF(OR(I298,J298,0),D298,"")</f>
        <v>7.9810678958892822E-2</v>
      </c>
      <c r="N298" s="2" t="str">
        <f>IF(OR(E298,0),$D298,"")</f>
        <v/>
      </c>
      <c r="O298" s="2" t="str">
        <f>IF(OR(F298,0),$D298,"")</f>
        <v/>
      </c>
      <c r="P298" s="2" t="str">
        <f>IF(OR(G298,0),$D298,"")</f>
        <v/>
      </c>
      <c r="Q298" s="2" t="str">
        <f>IF(OR(H298,0),$D298,"")</f>
        <v/>
      </c>
      <c r="R298" s="2" t="str">
        <f>IF(OR(K298,0),$D298,"")</f>
        <v/>
      </c>
      <c r="S298" s="2">
        <f t="shared" si="13"/>
        <v>7.9810678958892822E-2</v>
      </c>
    </row>
    <row r="299" spans="1:19" x14ac:dyDescent="0.25">
      <c r="A299" t="s">
        <v>352</v>
      </c>
      <c r="B299" t="s">
        <v>403</v>
      </c>
      <c r="C299" s="1">
        <v>1704381644</v>
      </c>
      <c r="D299" s="2">
        <f t="shared" si="14"/>
        <v>1.5873291008174419</v>
      </c>
      <c r="I299" s="9">
        <v>1</v>
      </c>
      <c r="L299" s="9" t="b">
        <f>OR(E299:K299,0)</f>
        <v>1</v>
      </c>
      <c r="M299" s="7">
        <f>IF(OR(I299,J299,0),D299,"")</f>
        <v>1.5873291008174419</v>
      </c>
      <c r="N299" s="2" t="str">
        <f>IF(OR(E299,0),$D299,"")</f>
        <v/>
      </c>
      <c r="O299" s="2" t="str">
        <f>IF(OR(F299,0),$D299,"")</f>
        <v/>
      </c>
      <c r="P299" s="2" t="str">
        <f>IF(OR(G299,0),$D299,"")</f>
        <v/>
      </c>
      <c r="Q299" s="2" t="str">
        <f>IF(OR(H299,0),$D299,"")</f>
        <v/>
      </c>
      <c r="R299" s="2" t="str">
        <f>IF(OR(K299,0),$D299,"")</f>
        <v/>
      </c>
      <c r="S299" s="2">
        <f t="shared" si="13"/>
        <v>1.5873291008174419</v>
      </c>
    </row>
    <row r="300" spans="1:19" x14ac:dyDescent="0.25">
      <c r="A300" t="s">
        <v>353</v>
      </c>
      <c r="B300" t="s">
        <v>582</v>
      </c>
      <c r="C300" s="1">
        <v>18801333207</v>
      </c>
      <c r="D300" s="2">
        <f t="shared" si="14"/>
        <v>17.510106048546731</v>
      </c>
      <c r="I300" s="9">
        <v>1</v>
      </c>
      <c r="L300" s="9" t="b">
        <f>OR(E300:K300,0)</f>
        <v>1</v>
      </c>
      <c r="M300" s="7">
        <f>IF(OR(I300,J300,0),D300,"")</f>
        <v>17.510106048546731</v>
      </c>
      <c r="N300" s="2" t="str">
        <f>IF(OR(E300,0),$D300,"")</f>
        <v/>
      </c>
      <c r="O300" s="2" t="str">
        <f>IF(OR(F300,0),$D300,"")</f>
        <v/>
      </c>
      <c r="P300" s="2" t="str">
        <f>IF(OR(G300,0),$D300,"")</f>
        <v/>
      </c>
      <c r="Q300" s="2" t="str">
        <f>IF(OR(H300,0),$D300,"")</f>
        <v/>
      </c>
      <c r="R300" s="2" t="str">
        <f>IF(OR(K300,0),$D300,"")</f>
        <v/>
      </c>
      <c r="S300" s="2">
        <f t="shared" si="13"/>
        <v>17.510106048546731</v>
      </c>
    </row>
    <row r="301" spans="1:19" x14ac:dyDescent="0.25">
      <c r="A301" t="s">
        <v>354</v>
      </c>
      <c r="B301" t="s">
        <v>532</v>
      </c>
      <c r="C301" s="1">
        <v>37483015</v>
      </c>
      <c r="D301" s="2">
        <f t="shared" si="14"/>
        <v>3.49087780341506E-2</v>
      </c>
      <c r="I301" s="9">
        <v>1</v>
      </c>
      <c r="L301" s="9" t="b">
        <f>OR(E301:K301,0)</f>
        <v>1</v>
      </c>
      <c r="M301" s="7">
        <f>IF(OR(I301,J301,0),D301,"")</f>
        <v>3.49087780341506E-2</v>
      </c>
      <c r="N301" s="2" t="str">
        <f>IF(OR(E301,0),$D301,"")</f>
        <v/>
      </c>
      <c r="O301" s="2" t="str">
        <f>IF(OR(F301,0),$D301,"")</f>
        <v/>
      </c>
      <c r="P301" s="2" t="str">
        <f>IF(OR(G301,0),$D301,"")</f>
        <v/>
      </c>
      <c r="Q301" s="2" t="str">
        <f>IF(OR(H301,0),$D301,"")</f>
        <v/>
      </c>
      <c r="R301" s="2" t="str">
        <f>IF(OR(K301,0),$D301,"")</f>
        <v/>
      </c>
      <c r="S301" s="2">
        <f t="shared" si="13"/>
        <v>3.49087780341506E-2</v>
      </c>
    </row>
    <row r="302" spans="1:19" x14ac:dyDescent="0.25">
      <c r="A302" t="s">
        <v>355</v>
      </c>
      <c r="B302" t="s">
        <v>583</v>
      </c>
      <c r="C302" s="1">
        <v>10071434498</v>
      </c>
      <c r="D302" s="2">
        <f t="shared" si="14"/>
        <v>9.3797543067485094</v>
      </c>
      <c r="I302" s="9">
        <v>1</v>
      </c>
      <c r="L302" s="9" t="b">
        <f>OR(E302:K302,0)</f>
        <v>1</v>
      </c>
      <c r="M302" s="7">
        <f>IF(OR(I302,J302,0),D302,"")</f>
        <v>9.3797543067485094</v>
      </c>
      <c r="N302" s="2" t="str">
        <f>IF(OR(E302,0),$D302,"")</f>
        <v/>
      </c>
      <c r="O302" s="2" t="str">
        <f>IF(OR(F302,0),$D302,"")</f>
        <v/>
      </c>
      <c r="P302" s="2" t="str">
        <f>IF(OR(G302,0),$D302,"")</f>
        <v/>
      </c>
      <c r="Q302" s="2" t="str">
        <f>IF(OR(H302,0),$D302,"")</f>
        <v/>
      </c>
      <c r="R302" s="2" t="str">
        <f>IF(OR(K302,0),$D302,"")</f>
        <v/>
      </c>
      <c r="S302" s="2">
        <f t="shared" si="13"/>
        <v>9.3797543067485094</v>
      </c>
    </row>
    <row r="303" spans="1:19" x14ac:dyDescent="0.25">
      <c r="A303" t="s">
        <v>356</v>
      </c>
      <c r="B303" t="s">
        <v>584</v>
      </c>
      <c r="C303" s="1">
        <v>31410207777</v>
      </c>
      <c r="D303" s="2">
        <f t="shared" si="14"/>
        <v>29.253035576082766</v>
      </c>
      <c r="I303" s="9">
        <v>1</v>
      </c>
      <c r="L303" s="9" t="b">
        <f>OR(E303:K303,0)</f>
        <v>1</v>
      </c>
      <c r="M303" s="7">
        <f>IF(OR(I303,J303,0),D303,"")</f>
        <v>29.253035576082766</v>
      </c>
      <c r="N303" s="2" t="str">
        <f>IF(OR(E303,0),$D303,"")</f>
        <v/>
      </c>
      <c r="O303" s="2" t="str">
        <f>IF(OR(F303,0),$D303,"")</f>
        <v/>
      </c>
      <c r="P303" s="2" t="str">
        <f>IF(OR(G303,0),$D303,"")</f>
        <v/>
      </c>
      <c r="Q303" s="2" t="str">
        <f>IF(OR(H303,0),$D303,"")</f>
        <v/>
      </c>
      <c r="R303" s="2" t="str">
        <f>IF(OR(K303,0),$D303,"")</f>
        <v/>
      </c>
      <c r="S303" s="2">
        <f t="shared" si="13"/>
        <v>29.253035576082766</v>
      </c>
    </row>
    <row r="304" spans="1:19" x14ac:dyDescent="0.25">
      <c r="A304" t="s">
        <v>357</v>
      </c>
      <c r="B304" t="s">
        <v>585</v>
      </c>
      <c r="C304" s="1">
        <v>841632673</v>
      </c>
      <c r="D304" s="2">
        <f t="shared" si="14"/>
        <v>0.78383150789886713</v>
      </c>
      <c r="E304" s="9">
        <v>1</v>
      </c>
      <c r="L304" s="9" t="b">
        <f>OR(E304:K304,0)</f>
        <v>1</v>
      </c>
      <c r="M304" s="7" t="str">
        <f>IF(OR(I304,J304,0),D304,"")</f>
        <v/>
      </c>
      <c r="N304" s="2">
        <f>IF(OR(E304,0),$D304,"")</f>
        <v>0.78383150789886713</v>
      </c>
      <c r="O304" s="2" t="str">
        <f>IF(OR(F304,0),$D304,"")</f>
        <v/>
      </c>
      <c r="P304" s="2" t="str">
        <f>IF(OR(G304,0),$D304,"")</f>
        <v/>
      </c>
      <c r="Q304" s="2" t="str">
        <f>IF(OR(H304,0),$D304,"")</f>
        <v/>
      </c>
      <c r="R304" s="2" t="str">
        <f>IF(OR(K304,0),$D304,"")</f>
        <v/>
      </c>
      <c r="S304" s="2">
        <f t="shared" si="13"/>
        <v>0.78383150789886713</v>
      </c>
    </row>
    <row r="305" spans="1:19" x14ac:dyDescent="0.25">
      <c r="A305" t="s">
        <v>358</v>
      </c>
      <c r="B305" t="s">
        <v>414</v>
      </c>
      <c r="C305" s="1">
        <v>1308603177</v>
      </c>
      <c r="D305" s="2">
        <f t="shared" si="14"/>
        <v>1.2187316799536347</v>
      </c>
      <c r="F305" s="9">
        <v>1</v>
      </c>
      <c r="L305" s="9" t="b">
        <f>OR(E305:K305,0)</f>
        <v>1</v>
      </c>
      <c r="M305" s="7" t="str">
        <f>IF(OR(I305,J305,0),D305,"")</f>
        <v/>
      </c>
      <c r="N305" s="2" t="str">
        <f>IF(OR(E305,0),$D305,"")</f>
        <v/>
      </c>
      <c r="O305" s="2">
        <f>IF(OR(F305,0),$D305,"")</f>
        <v>1.2187316799536347</v>
      </c>
      <c r="P305" s="2" t="str">
        <f>IF(OR(G305,0),$D305,"")</f>
        <v/>
      </c>
      <c r="Q305" s="2" t="str">
        <f>IF(OR(H305,0),$D305,"")</f>
        <v/>
      </c>
      <c r="R305" s="2" t="str">
        <f>IF(OR(K305,0),$D305,"")</f>
        <v/>
      </c>
      <c r="S305" s="2">
        <f t="shared" si="13"/>
        <v>1.2187316799536347</v>
      </c>
    </row>
    <row r="306" spans="1:19" x14ac:dyDescent="0.25">
      <c r="A306" t="s">
        <v>359</v>
      </c>
      <c r="B306" t="s">
        <v>586</v>
      </c>
      <c r="C306" s="1">
        <v>6312451601</v>
      </c>
      <c r="D306" s="2">
        <f t="shared" si="14"/>
        <v>5.8789286771789193</v>
      </c>
      <c r="F306" s="9">
        <v>1</v>
      </c>
      <c r="L306" s="9" t="b">
        <f>OR(E306:K306,0)</f>
        <v>1</v>
      </c>
      <c r="M306" s="7" t="str">
        <f>IF(OR(I306,J306,0),D306,"")</f>
        <v/>
      </c>
      <c r="N306" s="2" t="str">
        <f>IF(OR(E306,0),$D306,"")</f>
        <v/>
      </c>
      <c r="O306" s="2">
        <f>IF(OR(F306,0),$D306,"")</f>
        <v>5.8789286771789193</v>
      </c>
      <c r="P306" s="2" t="str">
        <f>IF(OR(G306,0),$D306,"")</f>
        <v/>
      </c>
      <c r="Q306" s="2" t="str">
        <f>IF(OR(H306,0),$D306,"")</f>
        <v/>
      </c>
      <c r="R306" s="2" t="str">
        <f>IF(OR(K306,0),$D306,"")</f>
        <v/>
      </c>
      <c r="S306" s="2">
        <f t="shared" si="13"/>
        <v>5.8789286771789193</v>
      </c>
    </row>
    <row r="307" spans="1:19" x14ac:dyDescent="0.25">
      <c r="A307" t="s">
        <v>360</v>
      </c>
      <c r="B307" t="s">
        <v>587</v>
      </c>
      <c r="C307" s="1">
        <v>1919110280</v>
      </c>
      <c r="D307" s="2">
        <f t="shared" si="14"/>
        <v>1.7873107269406319</v>
      </c>
      <c r="I307" s="9">
        <v>1</v>
      </c>
      <c r="L307" s="9" t="b">
        <f>OR(E307:K307,0)</f>
        <v>1</v>
      </c>
      <c r="M307" s="7">
        <f>IF(OR(I307,J307,0),D307,"")</f>
        <v>1.7873107269406319</v>
      </c>
      <c r="N307" s="2" t="str">
        <f>IF(OR(E307,0),$D307,"")</f>
        <v/>
      </c>
      <c r="O307" s="2" t="str">
        <f>IF(OR(F307,0),$D307,"")</f>
        <v/>
      </c>
      <c r="P307" s="2" t="str">
        <f>IF(OR(G307,0),$D307,"")</f>
        <v/>
      </c>
      <c r="Q307" s="2" t="str">
        <f>IF(OR(H307,0),$D307,"")</f>
        <v/>
      </c>
      <c r="R307" s="2" t="str">
        <f>IF(OR(K307,0),$D307,"")</f>
        <v/>
      </c>
      <c r="S307" s="2">
        <f t="shared" si="13"/>
        <v>1.7873107269406319</v>
      </c>
    </row>
    <row r="308" spans="1:19" x14ac:dyDescent="0.25">
      <c r="A308" t="s">
        <v>361</v>
      </c>
      <c r="B308" t="s">
        <v>588</v>
      </c>
      <c r="C308" s="1">
        <v>89640532</v>
      </c>
      <c r="D308" s="2">
        <f t="shared" si="14"/>
        <v>8.348425105214119E-2</v>
      </c>
      <c r="I308" s="9">
        <v>1</v>
      </c>
      <c r="L308" s="9" t="b">
        <f>OR(E308:K308,0)</f>
        <v>1</v>
      </c>
      <c r="M308" s="7">
        <f>IF(OR(I308,J308,0),D308,"")</f>
        <v>8.348425105214119E-2</v>
      </c>
      <c r="N308" s="2" t="str">
        <f>IF(OR(E308,0),$D308,"")</f>
        <v/>
      </c>
      <c r="O308" s="2" t="str">
        <f>IF(OR(F308,0),$D308,"")</f>
        <v/>
      </c>
      <c r="P308" s="2" t="str">
        <f>IF(OR(G308,0),$D308,"")</f>
        <v/>
      </c>
      <c r="Q308" s="2" t="str">
        <f>IF(OR(H308,0),$D308,"")</f>
        <v/>
      </c>
      <c r="R308" s="2" t="str">
        <f>IF(OR(K308,0),$D308,"")</f>
        <v/>
      </c>
      <c r="S308" s="2">
        <f t="shared" si="13"/>
        <v>8.348425105214119E-2</v>
      </c>
    </row>
    <row r="309" spans="1:19" x14ac:dyDescent="0.25">
      <c r="A309" t="s">
        <v>16</v>
      </c>
      <c r="B309" t="s">
        <v>589</v>
      </c>
      <c r="C309" s="1">
        <v>209593349</v>
      </c>
      <c r="D309" s="2">
        <f t="shared" si="14"/>
        <v>0.19519901741296053</v>
      </c>
      <c r="L309" s="9" t="b">
        <f>OR(E309:K309,0)</f>
        <v>0</v>
      </c>
      <c r="M309" s="7" t="str">
        <f>IF(OR(I309,J309,0),D309,"")</f>
        <v/>
      </c>
      <c r="N309" s="2" t="str">
        <f>IF(OR(E309,0),$D309,"")</f>
        <v/>
      </c>
      <c r="O309" s="2" t="str">
        <f>IF(OR(F309,0),$D309,"")</f>
        <v/>
      </c>
      <c r="P309" s="2" t="str">
        <f>IF(OR(G309,0),$D309,"")</f>
        <v/>
      </c>
      <c r="Q309" s="2" t="str">
        <f>IF(OR(H309,0),$D309,"")</f>
        <v/>
      </c>
      <c r="R309" s="2" t="str">
        <f>IF(OR(K309,0),$D309,"")</f>
        <v/>
      </c>
      <c r="S309" s="2" t="str">
        <f t="shared" si="13"/>
        <v/>
      </c>
    </row>
    <row r="310" spans="1:19" x14ac:dyDescent="0.25">
      <c r="A310" t="s">
        <v>14</v>
      </c>
      <c r="B310" t="s">
        <v>449</v>
      </c>
      <c r="C310" s="1">
        <v>23751131</v>
      </c>
      <c r="D310" s="2">
        <f t="shared" si="14"/>
        <v>2.2119964472949505E-2</v>
      </c>
      <c r="K310" s="9">
        <v>1</v>
      </c>
      <c r="L310" s="9" t="b">
        <f>OR(E310:K310,0)</f>
        <v>1</v>
      </c>
      <c r="M310" s="7" t="str">
        <f>IF(OR(I310,J310,0),D310,"")</f>
        <v/>
      </c>
      <c r="N310" s="2" t="str">
        <f>IF(OR(E310,0),$D310,"")</f>
        <v/>
      </c>
      <c r="O310" s="2" t="str">
        <f>IF(OR(F310,0),$D310,"")</f>
        <v/>
      </c>
      <c r="P310" s="2" t="str">
        <f>IF(OR(G310,0),$D310,"")</f>
        <v/>
      </c>
      <c r="Q310" s="2" t="str">
        <f>IF(OR(H310,0),$D310,"")</f>
        <v/>
      </c>
      <c r="R310" s="2">
        <f>IF(OR(K310,0),$D310,"")</f>
        <v>2.2119964472949505E-2</v>
      </c>
      <c r="S310" s="2">
        <f t="shared" si="13"/>
        <v>2.2119964472949505E-2</v>
      </c>
    </row>
    <row r="311" spans="1:19" x14ac:dyDescent="0.25">
      <c r="A311" t="s">
        <v>13</v>
      </c>
      <c r="B311" t="s">
        <v>590</v>
      </c>
      <c r="C311" s="1">
        <v>45227515</v>
      </c>
      <c r="D311" s="2">
        <f t="shared" si="14"/>
        <v>4.2121405713260174E-2</v>
      </c>
      <c r="K311" s="9">
        <v>1</v>
      </c>
      <c r="L311" s="9" t="b">
        <f>OR(E311:K311,0)</f>
        <v>1</v>
      </c>
      <c r="M311" s="7" t="str">
        <f>IF(OR(I311,J311,0),D311,"")</f>
        <v/>
      </c>
      <c r="N311" s="2" t="str">
        <f>IF(OR(E311,0),$D311,"")</f>
        <v/>
      </c>
      <c r="O311" s="2" t="str">
        <f>IF(OR(F311,0),$D311,"")</f>
        <v/>
      </c>
      <c r="P311" s="2" t="str">
        <f>IF(OR(G311,0),$D311,"")</f>
        <v/>
      </c>
      <c r="Q311" s="2" t="str">
        <f>IF(OR(H311,0),$D311,"")</f>
        <v/>
      </c>
      <c r="R311" s="2">
        <f>IF(OR(K311,0),$D311,"")</f>
        <v>4.2121405713260174E-2</v>
      </c>
      <c r="S311" s="2">
        <f t="shared" si="13"/>
        <v>4.2121405713260174E-2</v>
      </c>
    </row>
    <row r="312" spans="1:19" x14ac:dyDescent="0.25">
      <c r="A312" t="s">
        <v>12</v>
      </c>
      <c r="B312" t="s">
        <v>591</v>
      </c>
      <c r="C312" s="1">
        <v>104514759</v>
      </c>
      <c r="D312" s="2">
        <f t="shared" si="14"/>
        <v>9.7336954437196255E-2</v>
      </c>
      <c r="K312" s="9">
        <v>1</v>
      </c>
      <c r="L312" s="9" t="b">
        <f>OR(E312:K312,0)</f>
        <v>1</v>
      </c>
      <c r="M312" s="7" t="str">
        <f>IF(OR(I312,J312,0),D312,"")</f>
        <v/>
      </c>
      <c r="N312" s="2" t="str">
        <f>IF(OR(E312,0),$D312,"")</f>
        <v/>
      </c>
      <c r="O312" s="2" t="str">
        <f>IF(OR(F312,0),$D312,"")</f>
        <v/>
      </c>
      <c r="P312" s="2" t="str">
        <f>IF(OR(G312,0),$D312,"")</f>
        <v/>
      </c>
      <c r="Q312" s="2" t="str">
        <f>IF(OR(H312,0),$D312,"")</f>
        <v/>
      </c>
      <c r="R312" s="2">
        <f>IF(OR(K312,0),$D312,"")</f>
        <v>9.7336954437196255E-2</v>
      </c>
      <c r="S312" s="2">
        <f t="shared" si="13"/>
        <v>9.7336954437196255E-2</v>
      </c>
    </row>
    <row r="313" spans="1:19" x14ac:dyDescent="0.25">
      <c r="A313" t="s">
        <v>11</v>
      </c>
      <c r="B313" t="s">
        <v>592</v>
      </c>
      <c r="C313" s="1">
        <v>573834</v>
      </c>
      <c r="D313" s="2">
        <f t="shared" si="14"/>
        <v>5.344245582818985E-4</v>
      </c>
      <c r="K313" s="9">
        <v>1</v>
      </c>
      <c r="L313" s="9" t="b">
        <f>OR(E313:K313,0)</f>
        <v>1</v>
      </c>
      <c r="M313" s="7" t="str">
        <f>IF(OR(I313,J313,0),D313,"")</f>
        <v/>
      </c>
      <c r="N313" s="2" t="str">
        <f>IF(OR(E313,0),$D313,"")</f>
        <v/>
      </c>
      <c r="O313" s="2" t="str">
        <f>IF(OR(F313,0),$D313,"")</f>
        <v/>
      </c>
      <c r="P313" s="2" t="str">
        <f>IF(OR(G313,0),$D313,"")</f>
        <v/>
      </c>
      <c r="Q313" s="2" t="str">
        <f>IF(OR(H313,0),$D313,"")</f>
        <v/>
      </c>
      <c r="R313" s="2">
        <f>IF(OR(K313,0),$D313,"")</f>
        <v>5.344245582818985E-4</v>
      </c>
      <c r="S313" s="2">
        <f t="shared" si="13"/>
        <v>5.344245582818985E-4</v>
      </c>
    </row>
    <row r="314" spans="1:19" x14ac:dyDescent="0.25">
      <c r="A314" t="s">
        <v>15</v>
      </c>
      <c r="B314" t="s">
        <v>593</v>
      </c>
      <c r="C314" s="1">
        <v>35526111</v>
      </c>
      <c r="D314" s="2">
        <f t="shared" si="14"/>
        <v>3.3086269162595272E-2</v>
      </c>
      <c r="K314" s="9">
        <v>1</v>
      </c>
      <c r="L314" s="9" t="b">
        <f>OR(E314:K314,0)</f>
        <v>1</v>
      </c>
      <c r="M314" s="7" t="str">
        <f>IF(OR(I314,J314,0),D314,"")</f>
        <v/>
      </c>
      <c r="N314" s="2" t="str">
        <f>IF(OR(E314,0),$D314,"")</f>
        <v/>
      </c>
      <c r="O314" s="2" t="str">
        <f>IF(OR(F314,0),$D314,"")</f>
        <v/>
      </c>
      <c r="P314" s="2" t="str">
        <f>IF(OR(G314,0),$D314,"")</f>
        <v/>
      </c>
      <c r="Q314" s="2" t="str">
        <f>IF(OR(H314,0),$D314,"")</f>
        <v/>
      </c>
      <c r="R314" s="2">
        <f>IF(OR(K314,0),$D314,"")</f>
        <v>3.3086269162595272E-2</v>
      </c>
      <c r="S314" s="2">
        <f t="shared" si="13"/>
        <v>3.3086269162595272E-2</v>
      </c>
    </row>
    <row r="315" spans="1:19" x14ac:dyDescent="0.25">
      <c r="A315" t="s">
        <v>255</v>
      </c>
      <c r="B315" t="s">
        <v>594</v>
      </c>
      <c r="C315" s="1">
        <v>200673</v>
      </c>
      <c r="D315" s="2">
        <f t="shared" si="14"/>
        <v>1.8689129501581192E-4</v>
      </c>
      <c r="L315" s="9" t="b">
        <f>OR(E315:K315,0)</f>
        <v>0</v>
      </c>
      <c r="M315" s="7" t="str">
        <f>IF(OR(I315,J315,0),D315,"")</f>
        <v/>
      </c>
      <c r="N315" s="2" t="str">
        <f>IF(OR(E315,0),$D315,"")</f>
        <v/>
      </c>
      <c r="O315" s="2" t="str">
        <f>IF(OR(F315,0),$D315,"")</f>
        <v/>
      </c>
      <c r="P315" s="2" t="str">
        <f>IF(OR(G315,0),$D315,"")</f>
        <v/>
      </c>
      <c r="Q315" s="2" t="str">
        <f>IF(OR(H315,0),$D315,"")</f>
        <v/>
      </c>
      <c r="R315" s="2" t="str">
        <f>IF(OR(K315,0),$D315,"")</f>
        <v/>
      </c>
      <c r="S315" s="2" t="str">
        <f t="shared" si="13"/>
        <v/>
      </c>
    </row>
    <row r="316" spans="1:19" x14ac:dyDescent="0.25">
      <c r="A316" t="s">
        <v>254</v>
      </c>
      <c r="B316" t="s">
        <v>594</v>
      </c>
      <c r="C316" s="1">
        <v>200673</v>
      </c>
      <c r="D316" s="2">
        <f t="shared" si="14"/>
        <v>1.8689129501581192E-4</v>
      </c>
      <c r="K316" s="9">
        <v>1</v>
      </c>
      <c r="L316" s="9" t="b">
        <f>OR(E316:K316,0)</f>
        <v>1</v>
      </c>
      <c r="M316" s="7" t="str">
        <f>IF(OR(I316,J316,0),D316,"")</f>
        <v/>
      </c>
      <c r="N316" s="2" t="str">
        <f>IF(OR(E316,0),$D316,"")</f>
        <v/>
      </c>
      <c r="O316" s="2" t="str">
        <f>IF(OR(F316,0),$D316,"")</f>
        <v/>
      </c>
      <c r="P316" s="2" t="str">
        <f>IF(OR(G316,0),$D316,"")</f>
        <v/>
      </c>
      <c r="Q316" s="2" t="str">
        <f>IF(OR(H316,0),$D316,"")</f>
        <v/>
      </c>
      <c r="R316" s="2">
        <f>IF(OR(K316,0),$D316,"")</f>
        <v>1.8689129501581192E-4</v>
      </c>
      <c r="S316" s="2">
        <f t="shared" si="13"/>
        <v>1.8689129501581192E-4</v>
      </c>
    </row>
    <row r="317" spans="1:19" x14ac:dyDescent="0.25">
      <c r="A317" t="s">
        <v>261</v>
      </c>
      <c r="B317" t="s">
        <v>595</v>
      </c>
      <c r="C317" s="1">
        <v>60790797</v>
      </c>
      <c r="D317" s="2">
        <f t="shared" si="14"/>
        <v>5.6615841574966908E-2</v>
      </c>
      <c r="L317" s="9" t="b">
        <f>OR(E317:K317,0)</f>
        <v>0</v>
      </c>
      <c r="M317" s="7" t="str">
        <f>IF(OR(I317,J317,0),D317,"")</f>
        <v/>
      </c>
      <c r="N317" s="2" t="str">
        <f>IF(OR(E317,0),$D317,"")</f>
        <v/>
      </c>
      <c r="O317" s="2" t="str">
        <f>IF(OR(F317,0),$D317,"")</f>
        <v/>
      </c>
      <c r="P317" s="2" t="str">
        <f>IF(OR(G317,0),$D317,"")</f>
        <v/>
      </c>
      <c r="Q317" s="2" t="str">
        <f>IF(OR(H317,0),$D317,"")</f>
        <v/>
      </c>
      <c r="R317" s="2" t="str">
        <f>IF(OR(K317,0),$D317,"")</f>
        <v/>
      </c>
      <c r="S317" s="2" t="str">
        <f t="shared" si="13"/>
        <v/>
      </c>
    </row>
    <row r="318" spans="1:19" x14ac:dyDescent="0.25">
      <c r="A318" t="s">
        <v>256</v>
      </c>
      <c r="B318" t="s">
        <v>596</v>
      </c>
      <c r="C318" s="1">
        <v>33385861</v>
      </c>
      <c r="D318" s="2">
        <f t="shared" si="14"/>
        <v>3.1093006022274494E-2</v>
      </c>
      <c r="K318" s="9">
        <v>1</v>
      </c>
      <c r="L318" s="9" t="b">
        <f>OR(E318:K318,0)</f>
        <v>1</v>
      </c>
      <c r="M318" s="7" t="str">
        <f>IF(OR(I318,J318,0),D318,"")</f>
        <v/>
      </c>
      <c r="N318" s="2" t="str">
        <f>IF(OR(E318,0),$D318,"")</f>
        <v/>
      </c>
      <c r="O318" s="2" t="str">
        <f>IF(OR(F318,0),$D318,"")</f>
        <v/>
      </c>
      <c r="P318" s="2" t="str">
        <f>IF(OR(G318,0),$D318,"")</f>
        <v/>
      </c>
      <c r="Q318" s="2" t="str">
        <f>IF(OR(H318,0),$D318,"")</f>
        <v/>
      </c>
      <c r="R318" s="2">
        <f>IF(OR(K318,0),$D318,"")</f>
        <v>3.1093006022274494E-2</v>
      </c>
      <c r="S318" s="2">
        <f t="shared" si="13"/>
        <v>3.1093006022274494E-2</v>
      </c>
    </row>
    <row r="319" spans="1:19" x14ac:dyDescent="0.25">
      <c r="A319" t="s">
        <v>257</v>
      </c>
      <c r="B319" t="s">
        <v>597</v>
      </c>
      <c r="C319" s="1">
        <v>24525450</v>
      </c>
      <c r="D319" s="2">
        <f t="shared" si="14"/>
        <v>2.2841105237603188E-2</v>
      </c>
      <c r="K319" s="9">
        <v>1</v>
      </c>
      <c r="L319" s="9" t="b">
        <f>OR(E319:K319,0)</f>
        <v>1</v>
      </c>
      <c r="M319" s="7" t="str">
        <f>IF(OR(I319,J319,0),D319,"")</f>
        <v/>
      </c>
      <c r="N319" s="2" t="str">
        <f>IF(OR(E319,0),$D319,"")</f>
        <v/>
      </c>
      <c r="O319" s="2" t="str">
        <f>IF(OR(F319,0),$D319,"")</f>
        <v/>
      </c>
      <c r="P319" s="2" t="str">
        <f>IF(OR(G319,0),$D319,"")</f>
        <v/>
      </c>
      <c r="Q319" s="2" t="str">
        <f>IF(OR(H319,0),$D319,"")</f>
        <v/>
      </c>
      <c r="R319" s="2">
        <f>IF(OR(K319,0),$D319,"")</f>
        <v>2.2841105237603188E-2</v>
      </c>
      <c r="S319" s="2">
        <f t="shared" si="13"/>
        <v>2.2841105237603188E-2</v>
      </c>
    </row>
    <row r="320" spans="1:19" x14ac:dyDescent="0.25">
      <c r="A320" t="s">
        <v>258</v>
      </c>
      <c r="B320" t="s">
        <v>598</v>
      </c>
      <c r="C320" s="1">
        <v>952029</v>
      </c>
      <c r="D320" s="2">
        <f t="shared" si="14"/>
        <v>8.866460993885994E-4</v>
      </c>
      <c r="K320" s="9">
        <v>1</v>
      </c>
      <c r="L320" s="9" t="b">
        <f>OR(E320:K320,0)</f>
        <v>1</v>
      </c>
      <c r="M320" s="7" t="str">
        <f>IF(OR(I320,J320,0),D320,"")</f>
        <v/>
      </c>
      <c r="N320" s="2" t="str">
        <f>IF(OR(E320,0),$D320,"")</f>
        <v/>
      </c>
      <c r="O320" s="2" t="str">
        <f>IF(OR(F320,0),$D320,"")</f>
        <v/>
      </c>
      <c r="P320" s="2" t="str">
        <f>IF(OR(G320,0),$D320,"")</f>
        <v/>
      </c>
      <c r="Q320" s="2" t="str">
        <f>IF(OR(H320,0),$D320,"")</f>
        <v/>
      </c>
      <c r="R320" s="2">
        <f>IF(OR(K320,0),$D320,"")</f>
        <v>8.866460993885994E-4</v>
      </c>
      <c r="S320" s="2">
        <f t="shared" si="13"/>
        <v>8.866460993885994E-4</v>
      </c>
    </row>
    <row r="321" spans="1:28" x14ac:dyDescent="0.25">
      <c r="A321" t="s">
        <v>259</v>
      </c>
      <c r="B321" t="s">
        <v>599</v>
      </c>
      <c r="C321" s="1">
        <v>1276650</v>
      </c>
      <c r="D321" s="2">
        <f t="shared" si="14"/>
        <v>1.1889729648828506E-3</v>
      </c>
      <c r="K321" s="9">
        <v>1</v>
      </c>
      <c r="L321" s="9" t="b">
        <f>OR(E321:K321,0)</f>
        <v>1</v>
      </c>
      <c r="M321" s="7" t="str">
        <f>IF(OR(I321,J321,0),D321,"")</f>
        <v/>
      </c>
      <c r="N321" s="2" t="str">
        <f>IF(OR(E321,0),$D321,"")</f>
        <v/>
      </c>
      <c r="O321" s="2" t="str">
        <f>IF(OR(F321,0),$D321,"")</f>
        <v/>
      </c>
      <c r="P321" s="2" t="str">
        <f>IF(OR(G321,0),$D321,"")</f>
        <v/>
      </c>
      <c r="Q321" s="2" t="str">
        <f>IF(OR(H321,0),$D321,"")</f>
        <v/>
      </c>
      <c r="R321" s="2">
        <f>IF(OR(K321,0),$D321,"")</f>
        <v>1.1889729648828506E-3</v>
      </c>
      <c r="S321" s="2">
        <f t="shared" si="13"/>
        <v>1.1889729648828506E-3</v>
      </c>
    </row>
    <row r="322" spans="1:28" x14ac:dyDescent="0.25">
      <c r="A322" t="s">
        <v>260</v>
      </c>
      <c r="B322" t="s">
        <v>600</v>
      </c>
      <c r="C322" s="1">
        <v>650780</v>
      </c>
      <c r="D322" s="2">
        <f t="shared" si="14"/>
        <v>6.0608610510826111E-4</v>
      </c>
      <c r="K322" s="9">
        <v>1</v>
      </c>
      <c r="L322" s="9" t="b">
        <f>OR(E322:K322,0)</f>
        <v>1</v>
      </c>
      <c r="M322" s="7" t="str">
        <f>IF(OR(I322,J322,0),D322,"")</f>
        <v/>
      </c>
      <c r="N322" s="2" t="str">
        <f>IF(OR(E322,0),$D322,"")</f>
        <v/>
      </c>
      <c r="O322" s="2" t="str">
        <f>IF(OR(F322,0),$D322,"")</f>
        <v/>
      </c>
      <c r="P322" s="2" t="str">
        <f>IF(OR(G322,0),$D322,"")</f>
        <v/>
      </c>
      <c r="Q322" s="2" t="str">
        <f>IF(OR(H322,0),$D322,"")</f>
        <v/>
      </c>
      <c r="R322" s="2">
        <f>IF(OR(K322,0),$D322,"")</f>
        <v>6.0608610510826111E-4</v>
      </c>
      <c r="S322" s="2">
        <f t="shared" si="13"/>
        <v>6.0608610510826111E-4</v>
      </c>
    </row>
    <row r="323" spans="1:28" x14ac:dyDescent="0.25">
      <c r="D323" s="2"/>
      <c r="L323" s="9" t="b">
        <f>OR(E323:K323,0)</f>
        <v>0</v>
      </c>
      <c r="M323" s="7" t="str">
        <f>IF(OR(I323,J323,0),D323,"")</f>
        <v/>
      </c>
      <c r="N323" s="2" t="str">
        <f>IF(OR(E323,0),$D323,"")</f>
        <v/>
      </c>
      <c r="O323" s="2" t="str">
        <f>IF(OR(F323,0),$D323,"")</f>
        <v/>
      </c>
      <c r="P323" s="2" t="str">
        <f>IF(OR(G323,0),$D323,"")</f>
        <v/>
      </c>
      <c r="Q323" s="2" t="str">
        <f>IF(OR(H323,0),$D323,"")</f>
        <v/>
      </c>
      <c r="R323" s="2" t="str">
        <f>IF(OR(K323,0),$D323,"")</f>
        <v/>
      </c>
      <c r="S323" s="2" t="str">
        <f t="shared" si="13"/>
        <v/>
      </c>
    </row>
    <row r="324" spans="1:28" x14ac:dyDescent="0.25">
      <c r="A324" s="3" t="s">
        <v>319</v>
      </c>
      <c r="B324" s="3"/>
      <c r="D324" s="2"/>
      <c r="L324" s="9" t="b">
        <f>OR(E324:K324,0)</f>
        <v>0</v>
      </c>
      <c r="M324" s="7" t="str">
        <f>IF(OR(I324,J324,0),D324,"")</f>
        <v/>
      </c>
      <c r="N324" s="2" t="str">
        <f>IF(OR(E324,0),$D324,"")</f>
        <v/>
      </c>
      <c r="O324" s="2" t="str">
        <f>IF(OR(F324,0),$D324,"")</f>
        <v/>
      </c>
      <c r="P324" s="2" t="str">
        <f>IF(OR(G324,0),$D324,"")</f>
        <v/>
      </c>
      <c r="Q324" s="2" t="str">
        <f>IF(OR(H324,0),$D324,"")</f>
        <v/>
      </c>
      <c r="R324" s="2" t="str">
        <f>IF(OR(K324,0),$D324,"")</f>
        <v/>
      </c>
      <c r="S324" s="2" t="str">
        <f t="shared" ref="S324:S373" si="15">IF(OR(L324,0),$D324,"")</f>
        <v/>
      </c>
    </row>
    <row r="325" spans="1:28" x14ac:dyDescent="0.25">
      <c r="D325" s="2"/>
      <c r="L325" s="9" t="b">
        <f>OR(E325:K325,0)</f>
        <v>0</v>
      </c>
      <c r="M325" s="7" t="str">
        <f>IF(OR(I325,J325,0),D325,"")</f>
        <v/>
      </c>
      <c r="N325" s="2" t="str">
        <f>IF(OR(E325,0),$D325,"")</f>
        <v/>
      </c>
      <c r="O325" s="2" t="str">
        <f>IF(OR(F325,0),$D325,"")</f>
        <v/>
      </c>
      <c r="P325" s="2" t="str">
        <f>IF(OR(G325,0),$D325,"")</f>
        <v/>
      </c>
      <c r="Q325" s="2" t="str">
        <f>IF(OR(H325,0),$D325,"")</f>
        <v/>
      </c>
      <c r="R325" s="2" t="str">
        <f>IF(OR(K325,0),$D325,"")</f>
        <v/>
      </c>
      <c r="S325" s="2" t="str">
        <f t="shared" si="15"/>
        <v/>
      </c>
    </row>
    <row r="326" spans="1:28" x14ac:dyDescent="0.25">
      <c r="A326" t="s">
        <v>323</v>
      </c>
      <c r="C326">
        <v>37976670114</v>
      </c>
      <c r="D326" s="2">
        <f>C326/(1024*1024*1024)</f>
        <v>35.368530185893178</v>
      </c>
      <c r="I326" s="9">
        <v>1</v>
      </c>
      <c r="L326" s="9" t="b">
        <f>OR(E326:K326,0)</f>
        <v>1</v>
      </c>
      <c r="M326" s="7">
        <f>IF(OR(I326,J326,0),D326,"")</f>
        <v>35.368530185893178</v>
      </c>
      <c r="N326" s="2" t="str">
        <f>IF(OR(E326,0),$D326,"")</f>
        <v/>
      </c>
      <c r="O326" s="2" t="str">
        <f>IF(OR(F326,0),$D326,"")</f>
        <v/>
      </c>
      <c r="P326" s="2" t="str">
        <f>IF(OR(G326,0),$D326,"")</f>
        <v/>
      </c>
      <c r="Q326" s="2" t="str">
        <f>IF(OR(H326,0),$D326,"")</f>
        <v/>
      </c>
      <c r="R326" s="2" t="str">
        <f>IF(OR(K326,0),$D326,"")</f>
        <v/>
      </c>
      <c r="S326" s="2">
        <f t="shared" si="15"/>
        <v>35.368530185893178</v>
      </c>
    </row>
    <row r="327" spans="1:28" x14ac:dyDescent="0.25">
      <c r="A327" t="s">
        <v>324</v>
      </c>
      <c r="C327">
        <f>8*2^30</f>
        <v>8589934592</v>
      </c>
      <c r="D327" s="2">
        <f>C327/(1024*1024*1024)</f>
        <v>8</v>
      </c>
      <c r="I327" s="9">
        <v>1</v>
      </c>
      <c r="L327" s="9" t="b">
        <f>OR(E327:K327,0)</f>
        <v>1</v>
      </c>
      <c r="M327" s="7">
        <f>IF(OR(I327,J327,0),D327,"")</f>
        <v>8</v>
      </c>
      <c r="N327" s="2" t="str">
        <f>IF(OR(E327,0),$D327,"")</f>
        <v/>
      </c>
      <c r="O327" s="2" t="str">
        <f>IF(OR(F327,0),$D327,"")</f>
        <v/>
      </c>
      <c r="P327" s="2" t="str">
        <f>IF(OR(G327,0),$D327,"")</f>
        <v/>
      </c>
      <c r="Q327" s="2" t="str">
        <f>IF(OR(H327,0),$D327,"")</f>
        <v/>
      </c>
      <c r="R327" s="2" t="str">
        <f>IF(OR(K327,0),$D327,"")</f>
        <v/>
      </c>
      <c r="S327" s="2">
        <f t="shared" si="15"/>
        <v>8</v>
      </c>
    </row>
    <row r="328" spans="1:28" x14ac:dyDescent="0.25">
      <c r="A328" t="s">
        <v>325</v>
      </c>
      <c r="C328" s="16">
        <f>3*2^30</f>
        <v>3221225472</v>
      </c>
      <c r="D328" s="2">
        <f>C328/(1024*1024*1024)</f>
        <v>3</v>
      </c>
      <c r="I328" s="9">
        <v>1</v>
      </c>
      <c r="L328" s="9" t="b">
        <f>OR(E328:K328,0)</f>
        <v>1</v>
      </c>
      <c r="M328" s="7">
        <f>IF(OR(I328,J328,0),D328,"")</f>
        <v>3</v>
      </c>
      <c r="N328" s="2" t="str">
        <f>IF(OR(E328,0),$D328,"")</f>
        <v/>
      </c>
      <c r="O328" s="2" t="str">
        <f>IF(OR(F328,0),$D328,"")</f>
        <v/>
      </c>
      <c r="P328" s="2" t="str">
        <f>IF(OR(G328,0),$D328,"")</f>
        <v/>
      </c>
      <c r="Q328" s="2" t="str">
        <f>IF(OR(H328,0),$D328,"")</f>
        <v/>
      </c>
      <c r="R328" s="2" t="str">
        <f>IF(OR(K328,0),$D328,"")</f>
        <v/>
      </c>
      <c r="S328" s="2">
        <f t="shared" si="15"/>
        <v>3</v>
      </c>
      <c r="AB328" t="s">
        <v>365</v>
      </c>
    </row>
    <row r="329" spans="1:28" x14ac:dyDescent="0.25">
      <c r="D329" s="2"/>
      <c r="L329" s="9" t="b">
        <f>OR(E329:K329,0)</f>
        <v>0</v>
      </c>
      <c r="M329" s="7" t="str">
        <f>IF(OR(I329,J329,0),D329,"")</f>
        <v/>
      </c>
      <c r="N329" s="2" t="str">
        <f>IF(OR(E329,0),$D329,"")</f>
        <v/>
      </c>
      <c r="O329" s="2" t="str">
        <f>IF(OR(F329,0),$D329,"")</f>
        <v/>
      </c>
      <c r="P329" s="2" t="str">
        <f>IF(OR(G329,0),$D329,"")</f>
        <v/>
      </c>
      <c r="Q329" s="2" t="str">
        <f>IF(OR(H329,0),$D329,"")</f>
        <v/>
      </c>
      <c r="R329" s="2" t="str">
        <f>IF(OR(K329,0),$D329,"")</f>
        <v/>
      </c>
      <c r="S329" s="2" t="str">
        <f t="shared" si="15"/>
        <v/>
      </c>
    </row>
    <row r="330" spans="1:28" x14ac:dyDescent="0.25">
      <c r="A330" t="s">
        <v>326</v>
      </c>
      <c r="C330">
        <v>46649379691</v>
      </c>
      <c r="D330" s="2">
        <f>C330/(1024*1024*1024)</f>
        <v>43.445620398037136</v>
      </c>
      <c r="I330" s="9">
        <v>1</v>
      </c>
      <c r="L330" s="9" t="b">
        <f>OR(E330:K330,0)</f>
        <v>1</v>
      </c>
      <c r="M330" s="7">
        <f>IF(OR(I330,J330,0),D330,"")</f>
        <v>43.445620398037136</v>
      </c>
      <c r="N330" s="2" t="str">
        <f>IF(OR(E330,0),$D330,"")</f>
        <v/>
      </c>
      <c r="O330" s="2" t="str">
        <f>IF(OR(F330,0),$D330,"")</f>
        <v/>
      </c>
      <c r="P330" s="2" t="str">
        <f>IF(OR(G330,0),$D330,"")</f>
        <v/>
      </c>
      <c r="Q330" s="2" t="str">
        <f>IF(OR(H330,0),$D330,"")</f>
        <v/>
      </c>
      <c r="R330" s="2" t="str">
        <f>IF(OR(K330,0),$D330,"")</f>
        <v/>
      </c>
      <c r="S330" s="2">
        <f t="shared" si="15"/>
        <v>43.445620398037136</v>
      </c>
    </row>
    <row r="331" spans="1:28" x14ac:dyDescent="0.25">
      <c r="A331" t="s">
        <v>327</v>
      </c>
      <c r="C331">
        <f>39*2^30</f>
        <v>41875931136</v>
      </c>
      <c r="D331" s="2">
        <f>C331/(1024*1024*1024)</f>
        <v>39</v>
      </c>
      <c r="I331" s="9">
        <v>1</v>
      </c>
      <c r="L331" s="9" t="b">
        <f>OR(E331:K331,0)</f>
        <v>1</v>
      </c>
      <c r="M331" s="7">
        <f>IF(OR(I331,J331,0),D331,"")</f>
        <v>39</v>
      </c>
      <c r="N331" s="2" t="str">
        <f>IF(OR(E331,0),$D331,"")</f>
        <v/>
      </c>
      <c r="O331" s="2" t="str">
        <f>IF(OR(F331,0),$D331,"")</f>
        <v/>
      </c>
      <c r="P331" s="2" t="str">
        <f>IF(OR(G331,0),$D331,"")</f>
        <v/>
      </c>
      <c r="Q331" s="2" t="str">
        <f>IF(OR(H331,0),$D331,"")</f>
        <v/>
      </c>
      <c r="R331" s="2" t="str">
        <f>IF(OR(K331,0),$D331,"")</f>
        <v/>
      </c>
      <c r="S331" s="2">
        <f t="shared" si="15"/>
        <v>39</v>
      </c>
    </row>
    <row r="332" spans="1:28" x14ac:dyDescent="0.25">
      <c r="A332" t="s">
        <v>328</v>
      </c>
      <c r="C332" s="16">
        <f>7*2^30</f>
        <v>7516192768</v>
      </c>
      <c r="D332" s="2">
        <f>C332/(1024*1024*1024)</f>
        <v>7</v>
      </c>
      <c r="I332" s="9">
        <v>1</v>
      </c>
      <c r="L332" s="9" t="b">
        <f>OR(E332:K332,0)</f>
        <v>1</v>
      </c>
      <c r="M332" s="7">
        <f>IF(OR(I332,J332,0),D332,"")</f>
        <v>7</v>
      </c>
      <c r="N332" s="2" t="str">
        <f>IF(OR(E332,0),$D332,"")</f>
        <v/>
      </c>
      <c r="O332" s="2" t="str">
        <f>IF(OR(F332,0),$D332,"")</f>
        <v/>
      </c>
      <c r="P332" s="2" t="str">
        <f>IF(OR(G332,0),$D332,"")</f>
        <v/>
      </c>
      <c r="Q332" s="2" t="str">
        <f>IF(OR(H332,0),$D332,"")</f>
        <v/>
      </c>
      <c r="R332" s="2" t="str">
        <f>IF(OR(K332,0),$D332,"")</f>
        <v/>
      </c>
      <c r="S332" s="2">
        <f t="shared" si="15"/>
        <v>7</v>
      </c>
      <c r="AB332" t="s">
        <v>365</v>
      </c>
    </row>
    <row r="333" spans="1:28" x14ac:dyDescent="0.25">
      <c r="A333" t="s">
        <v>329</v>
      </c>
      <c r="C333">
        <f>28*2^30</f>
        <v>30064771072</v>
      </c>
      <c r="D333" s="2">
        <f>C333/(1024*1024*1024)</f>
        <v>28</v>
      </c>
      <c r="I333" s="9">
        <v>1</v>
      </c>
      <c r="L333" s="9" t="b">
        <f>OR(E333:K333,0)</f>
        <v>1</v>
      </c>
      <c r="M333" s="7">
        <f>IF(OR(I333,J333,0),D333,"")</f>
        <v>28</v>
      </c>
      <c r="N333" s="2" t="str">
        <f>IF(OR(E333,0),$D333,"")</f>
        <v/>
      </c>
      <c r="O333" s="2" t="str">
        <f>IF(OR(F333,0),$D333,"")</f>
        <v/>
      </c>
      <c r="P333" s="2" t="str">
        <f>IF(OR(G333,0),$D333,"")</f>
        <v/>
      </c>
      <c r="Q333" s="2" t="str">
        <f>IF(OR(H333,0),$D333,"")</f>
        <v/>
      </c>
      <c r="R333" s="2" t="str">
        <f>IF(OR(K333,0),$D333,"")</f>
        <v/>
      </c>
      <c r="S333" s="2">
        <f t="shared" si="15"/>
        <v>28</v>
      </c>
    </row>
    <row r="334" spans="1:28" x14ac:dyDescent="0.25">
      <c r="D334" s="2"/>
      <c r="L334" s="9" t="b">
        <f>OR(E334:K334,0)</f>
        <v>0</v>
      </c>
      <c r="M334" s="7" t="str">
        <f>IF(OR(I334,J334,0),D334,"")</f>
        <v/>
      </c>
      <c r="N334" s="2" t="str">
        <f>IF(OR(E334,0),$D334,"")</f>
        <v/>
      </c>
      <c r="O334" s="2" t="str">
        <f>IF(OR(F334,0),$D334,"")</f>
        <v/>
      </c>
      <c r="P334" s="2" t="str">
        <f>IF(OR(G334,0),$D334,"")</f>
        <v/>
      </c>
      <c r="Q334" s="2" t="str">
        <f>IF(OR(H334,0),$D334,"")</f>
        <v/>
      </c>
      <c r="R334" s="2" t="str">
        <f>IF(OR(K334,0),$D334,"")</f>
        <v/>
      </c>
      <c r="S334" s="2" t="str">
        <f t="shared" si="15"/>
        <v/>
      </c>
    </row>
    <row r="335" spans="1:28" x14ac:dyDescent="0.25">
      <c r="A335" t="s">
        <v>320</v>
      </c>
      <c r="C335">
        <v>51093528959</v>
      </c>
      <c r="D335" s="2">
        <f>C335/(1024*1024*1024)</f>
        <v>47.58455693628639</v>
      </c>
      <c r="I335" s="9">
        <v>1</v>
      </c>
      <c r="L335" s="9" t="b">
        <f>OR(E335:K335,0)</f>
        <v>1</v>
      </c>
      <c r="M335" s="7">
        <f>IF(OR(I335,J335,0),D335,"")</f>
        <v>47.58455693628639</v>
      </c>
      <c r="N335" s="2" t="str">
        <f>IF(OR(E335,0),$D335,"")</f>
        <v/>
      </c>
      <c r="O335" s="2" t="str">
        <f>IF(OR(F335,0),$D335,"")</f>
        <v/>
      </c>
      <c r="P335" s="2" t="str">
        <f>IF(OR(G335,0),$D335,"")</f>
        <v/>
      </c>
      <c r="Q335" s="2" t="str">
        <f>IF(OR(H335,0),$D335,"")</f>
        <v/>
      </c>
      <c r="R335" s="2" t="str">
        <f>IF(OR(K335,0),$D335,"")</f>
        <v/>
      </c>
      <c r="S335" s="2">
        <f t="shared" si="15"/>
        <v>47.58455693628639</v>
      </c>
    </row>
    <row r="336" spans="1:28" x14ac:dyDescent="0.25">
      <c r="A336" t="s">
        <v>321</v>
      </c>
      <c r="C336">
        <f>26*2^30</f>
        <v>27917287424</v>
      </c>
      <c r="D336" s="2">
        <f>C336/(1024*1024*1024)</f>
        <v>26</v>
      </c>
      <c r="I336" s="9">
        <v>1</v>
      </c>
      <c r="L336" s="9" t="b">
        <f>OR(E336:K336,0)</f>
        <v>1</v>
      </c>
      <c r="M336" s="7">
        <f>IF(OR(I336,J336,0),D336,"")</f>
        <v>26</v>
      </c>
      <c r="N336" s="2" t="str">
        <f>IF(OR(E336,0),$D336,"")</f>
        <v/>
      </c>
      <c r="O336" s="2" t="str">
        <f>IF(OR(F336,0),$D336,"")</f>
        <v/>
      </c>
      <c r="P336" s="2" t="str">
        <f>IF(OR(G336,0),$D336,"")</f>
        <v/>
      </c>
      <c r="Q336" s="2" t="str">
        <f>IF(OR(H336,0),$D336,"")</f>
        <v/>
      </c>
      <c r="R336" s="2" t="str">
        <f>IF(OR(K336,0),$D336,"")</f>
        <v/>
      </c>
      <c r="S336" s="2">
        <f t="shared" si="15"/>
        <v>26</v>
      </c>
    </row>
    <row r="337" spans="1:19" x14ac:dyDescent="0.25">
      <c r="A337" t="s">
        <v>322</v>
      </c>
      <c r="C337">
        <f>6*2^30</f>
        <v>6442450944</v>
      </c>
      <c r="D337" s="2">
        <f>C337/(1024*1024*1024)</f>
        <v>6</v>
      </c>
      <c r="I337" s="9">
        <v>1</v>
      </c>
      <c r="L337" s="9" t="b">
        <f>OR(E337:K337,0)</f>
        <v>1</v>
      </c>
      <c r="M337" s="7">
        <f>IF(OR(I337,J337,0),D337,"")</f>
        <v>6</v>
      </c>
      <c r="N337" s="2" t="str">
        <f>IF(OR(E337,0),$D337,"")</f>
        <v/>
      </c>
      <c r="O337" s="2" t="str">
        <f>IF(OR(F337,0),$D337,"")</f>
        <v/>
      </c>
      <c r="P337" s="2" t="str">
        <f>IF(OR(G337,0),$D337,"")</f>
        <v/>
      </c>
      <c r="Q337" s="2" t="str">
        <f>IF(OR(H337,0),$D337,"")</f>
        <v/>
      </c>
      <c r="R337" s="2" t="str">
        <f>IF(OR(K337,0),$D337,"")</f>
        <v/>
      </c>
      <c r="S337" s="2">
        <f t="shared" si="15"/>
        <v>6</v>
      </c>
    </row>
    <row r="338" spans="1:19" x14ac:dyDescent="0.25">
      <c r="D338" s="2"/>
      <c r="L338" s="9" t="b">
        <f>OR(E338:K338,0)</f>
        <v>0</v>
      </c>
      <c r="M338" s="7"/>
      <c r="N338" s="2" t="str">
        <f>IF(OR(E338,0),$D338,"")</f>
        <v/>
      </c>
      <c r="O338" s="2" t="str">
        <f>IF(OR(F338,0),$D338,"")</f>
        <v/>
      </c>
      <c r="P338" s="2" t="str">
        <f>IF(OR(G338,0),$D338,"")</f>
        <v/>
      </c>
      <c r="Q338" s="2" t="str">
        <f>IF(OR(H338,0),$D338,"")</f>
        <v/>
      </c>
      <c r="R338" s="2" t="str">
        <f>IF(OR(K338,0),$D338,"")</f>
        <v/>
      </c>
      <c r="S338" s="2" t="str">
        <f t="shared" si="15"/>
        <v/>
      </c>
    </row>
    <row r="339" spans="1:19" x14ac:dyDescent="0.25">
      <c r="A339" s="3" t="s">
        <v>362</v>
      </c>
      <c r="B339" s="3"/>
      <c r="D339" s="2"/>
      <c r="L339" s="9" t="b">
        <f>OR(E339:K339,0)</f>
        <v>0</v>
      </c>
      <c r="M339" s="7"/>
      <c r="N339" s="2" t="str">
        <f>IF(OR(E339,0),$D339,"")</f>
        <v/>
      </c>
      <c r="O339" s="2" t="str">
        <f>IF(OR(F339,0),$D339,"")</f>
        <v/>
      </c>
      <c r="P339" s="2" t="str">
        <f>IF(OR(G339,0),$D339,"")</f>
        <v/>
      </c>
      <c r="Q339" s="2" t="str">
        <f>IF(OR(H339,0),$D339,"")</f>
        <v/>
      </c>
      <c r="R339" s="2" t="str">
        <f>IF(OR(K339,0),$D339,"")</f>
        <v/>
      </c>
      <c r="S339" s="2" t="str">
        <f t="shared" si="15"/>
        <v/>
      </c>
    </row>
    <row r="340" spans="1:19" x14ac:dyDescent="0.25">
      <c r="A340" s="3"/>
      <c r="B340" s="3"/>
      <c r="D340" s="2"/>
      <c r="L340" s="9" t="b">
        <f>OR(E340:K340,0)</f>
        <v>0</v>
      </c>
      <c r="M340" s="7"/>
      <c r="N340" s="2" t="str">
        <f>IF(OR(E340,0),$D340,"")</f>
        <v/>
      </c>
      <c r="O340" s="2" t="str">
        <f>IF(OR(F340,0),$D340,"")</f>
        <v/>
      </c>
      <c r="P340" s="2" t="str">
        <f>IF(OR(G340,0),$D340,"")</f>
        <v/>
      </c>
      <c r="Q340" s="2" t="str">
        <f>IF(OR(H340,0),$D340,"")</f>
        <v/>
      </c>
      <c r="R340" s="2" t="str">
        <f>IF(OR(K340,0),$D340,"")</f>
        <v/>
      </c>
      <c r="S340" s="2" t="str">
        <f t="shared" si="15"/>
        <v/>
      </c>
    </row>
    <row r="341" spans="1:19" x14ac:dyDescent="0.25">
      <c r="A341" s="17" t="s">
        <v>363</v>
      </c>
      <c r="B341" s="17"/>
      <c r="C341">
        <f>5.5*2^30</f>
        <v>5905580032</v>
      </c>
      <c r="D341" s="2">
        <f>C341/(1024*1024*1024)</f>
        <v>5.5</v>
      </c>
      <c r="I341" s="9">
        <v>1</v>
      </c>
      <c r="L341" s="9" t="b">
        <f>OR(E341:K341,0)</f>
        <v>1</v>
      </c>
      <c r="M341" s="7">
        <f>IF(OR(I341,J341,0),D341,"")</f>
        <v>5.5</v>
      </c>
      <c r="N341" s="2" t="str">
        <f>IF(OR(E341,0),$D341,"")</f>
        <v/>
      </c>
      <c r="O341" s="2" t="str">
        <f>IF(OR(F341,0),$D341,"")</f>
        <v/>
      </c>
      <c r="P341" s="2" t="str">
        <f>IF(OR(G341,0),$D341,"")</f>
        <v/>
      </c>
      <c r="Q341" s="2" t="str">
        <f>IF(OR(H341,0),$D341,"")</f>
        <v/>
      </c>
      <c r="R341" s="2" t="str">
        <f>IF(OR(K341,0),$D341,"")</f>
        <v/>
      </c>
      <c r="S341" s="2">
        <f t="shared" si="15"/>
        <v>5.5</v>
      </c>
    </row>
    <row r="342" spans="1:19" x14ac:dyDescent="0.25">
      <c r="A342" s="3"/>
      <c r="B342" s="3"/>
      <c r="D342" s="2"/>
      <c r="L342" s="9" t="b">
        <f>OR(E342:K342,0)</f>
        <v>0</v>
      </c>
      <c r="M342" s="7"/>
      <c r="N342" s="2" t="str">
        <f>IF(OR(E342,0),$D342,"")</f>
        <v/>
      </c>
      <c r="O342" s="2" t="str">
        <f>IF(OR(F342,0),$D342,"")</f>
        <v/>
      </c>
      <c r="P342" s="2" t="str">
        <f>IF(OR(G342,0),$D342,"")</f>
        <v/>
      </c>
      <c r="Q342" s="2" t="str">
        <f>IF(OR(H342,0),$D342,"")</f>
        <v/>
      </c>
      <c r="R342" s="2" t="str">
        <f>IF(OR(K342,0),$D342,"")</f>
        <v/>
      </c>
      <c r="S342" s="2" t="str">
        <f t="shared" si="15"/>
        <v/>
      </c>
    </row>
    <row r="343" spans="1:19" x14ac:dyDescent="0.25">
      <c r="A343" t="s">
        <v>364</v>
      </c>
      <c r="C343">
        <f>11*2^30</f>
        <v>11811160064</v>
      </c>
      <c r="D343" s="2">
        <f>C343/(1024*1024*1024)</f>
        <v>11</v>
      </c>
      <c r="I343" s="9">
        <v>1</v>
      </c>
      <c r="L343" s="9" t="b">
        <f>OR(E343:K343,0)</f>
        <v>1</v>
      </c>
      <c r="M343" s="7">
        <f>IF(OR(I343,J343,0),D343,"")</f>
        <v>11</v>
      </c>
      <c r="N343" s="2" t="str">
        <f>IF(OR(E343,0),$D343,"")</f>
        <v/>
      </c>
      <c r="O343" s="2" t="str">
        <f>IF(OR(F343,0),$D343,"")</f>
        <v/>
      </c>
      <c r="P343" s="2" t="str">
        <f>IF(OR(G343,0),$D343,"")</f>
        <v/>
      </c>
      <c r="Q343" s="2" t="str">
        <f>IF(OR(H343,0),$D343,"")</f>
        <v/>
      </c>
      <c r="R343" s="2" t="str">
        <f>IF(OR(K343,0),$D343,"")</f>
        <v/>
      </c>
      <c r="S343" s="2">
        <f t="shared" si="15"/>
        <v>11</v>
      </c>
    </row>
    <row r="344" spans="1:19" x14ac:dyDescent="0.25">
      <c r="D344" s="2"/>
      <c r="L344" s="9" t="b">
        <f>OR(E344:K344,0)</f>
        <v>0</v>
      </c>
      <c r="M344" s="7" t="str">
        <f>IF(OR(I344,J344,0),D344,"")</f>
        <v/>
      </c>
      <c r="N344" s="2" t="str">
        <f>IF(OR(E344,0),$D344,"")</f>
        <v/>
      </c>
      <c r="O344" s="2" t="str">
        <f>IF(OR(F344,0),$D344,"")</f>
        <v/>
      </c>
      <c r="P344" s="2" t="str">
        <f>IF(OR(G344,0),$D344,"")</f>
        <v/>
      </c>
      <c r="Q344" s="2" t="str">
        <f>IF(OR(H344,0),$D344,"")</f>
        <v/>
      </c>
      <c r="R344" s="2" t="str">
        <f>IF(OR(K344,0),$D344,"")</f>
        <v/>
      </c>
      <c r="S344" s="2" t="str">
        <f t="shared" si="15"/>
        <v/>
      </c>
    </row>
    <row r="345" spans="1:19" x14ac:dyDescent="0.25">
      <c r="A345" s="3" t="s">
        <v>339</v>
      </c>
      <c r="B345" s="3"/>
      <c r="D345" s="2"/>
      <c r="L345" s="9" t="b">
        <f>OR(E345:K345,0)</f>
        <v>0</v>
      </c>
      <c r="M345" s="7" t="str">
        <f>IF(OR(I345,J345,0),D345,"")</f>
        <v/>
      </c>
      <c r="N345" s="2" t="str">
        <f>IF(OR(E345,0),$D345,"")</f>
        <v/>
      </c>
      <c r="O345" s="2" t="str">
        <f>IF(OR(F345,0),$D345,"")</f>
        <v/>
      </c>
      <c r="P345" s="2" t="str">
        <f>IF(OR(G345,0),$D345,"")</f>
        <v/>
      </c>
      <c r="Q345" s="2" t="str">
        <f>IF(OR(H345,0),$D345,"")</f>
        <v/>
      </c>
      <c r="R345" s="2" t="str">
        <f>IF(OR(K345,0),$D345,"")</f>
        <v/>
      </c>
      <c r="S345" s="2" t="str">
        <f t="shared" si="15"/>
        <v/>
      </c>
    </row>
    <row r="346" spans="1:19" x14ac:dyDescent="0.25">
      <c r="D346" s="2"/>
      <c r="L346" s="9" t="b">
        <f>OR(E346:K346,0)</f>
        <v>0</v>
      </c>
      <c r="M346" s="7" t="str">
        <f>IF(OR(I346,J346,0),D346,"")</f>
        <v/>
      </c>
      <c r="N346" s="2" t="str">
        <f>IF(OR(E346,0),$D346,"")</f>
        <v/>
      </c>
      <c r="O346" s="2" t="str">
        <f>IF(OR(F346,0),$D346,"")</f>
        <v/>
      </c>
      <c r="P346" s="2" t="str">
        <f>IF(OR(G346,0),$D346,"")</f>
        <v/>
      </c>
      <c r="Q346" s="2" t="str">
        <f>IF(OR(H346,0),$D346,"")</f>
        <v/>
      </c>
      <c r="R346" s="2" t="str">
        <f>IF(OR(K346,0),$D346,"")</f>
        <v/>
      </c>
      <c r="S346" s="2" t="str">
        <f t="shared" si="15"/>
        <v/>
      </c>
    </row>
    <row r="347" spans="1:19" x14ac:dyDescent="0.25">
      <c r="A347" t="s">
        <v>331</v>
      </c>
      <c r="C347">
        <f>139*2^30</f>
        <v>149250113536</v>
      </c>
      <c r="D347" s="2">
        <f t="shared" ref="D347:D354" si="16">C347/(1024*1024*1024)</f>
        <v>139</v>
      </c>
      <c r="L347" s="9" t="b">
        <f>OR(E347:K347,0)</f>
        <v>0</v>
      </c>
      <c r="M347" s="7" t="str">
        <f>IF(OR(I347,J347,0),D347,"")</f>
        <v/>
      </c>
      <c r="N347" s="2" t="str">
        <f>IF(OR(E347,0),$D347,"")</f>
        <v/>
      </c>
      <c r="O347" s="2" t="str">
        <f>IF(OR(F347,0),$D347,"")</f>
        <v/>
      </c>
      <c r="P347" s="2" t="str">
        <f>IF(OR(G347,0),$D347,"")</f>
        <v/>
      </c>
      <c r="Q347" s="2" t="str">
        <f>IF(OR(H347,0),$D347,"")</f>
        <v/>
      </c>
      <c r="R347" s="2"/>
      <c r="S347" s="2" t="str">
        <f t="shared" si="15"/>
        <v/>
      </c>
    </row>
    <row r="348" spans="1:19" x14ac:dyDescent="0.25">
      <c r="A348" t="s">
        <v>332</v>
      </c>
      <c r="C348">
        <v>0</v>
      </c>
      <c r="D348" s="2">
        <f t="shared" si="16"/>
        <v>0</v>
      </c>
      <c r="K348" s="9">
        <v>1</v>
      </c>
      <c r="L348" s="9" t="b">
        <f>OR(E348:K348,0)</f>
        <v>1</v>
      </c>
      <c r="M348" s="7" t="str">
        <f>IF(OR(I348,J348,0),D348,"")</f>
        <v/>
      </c>
      <c r="N348" s="2" t="str">
        <f>IF(OR(E348,0),$D348,"")</f>
        <v/>
      </c>
      <c r="O348" s="2" t="str">
        <f>IF(OR(F348,0),$D348,"")</f>
        <v/>
      </c>
      <c r="P348" s="2" t="str">
        <f>IF(OR(G348,0),$D348,"")</f>
        <v/>
      </c>
      <c r="Q348" s="2" t="str">
        <f>IF(OR(H348,0),$D348,"")</f>
        <v/>
      </c>
      <c r="R348" s="2">
        <f>IF(OR(K348,0),$D348,"")</f>
        <v>0</v>
      </c>
      <c r="S348" s="2">
        <f t="shared" si="15"/>
        <v>0</v>
      </c>
    </row>
    <row r="349" spans="1:19" x14ac:dyDescent="0.25">
      <c r="A349" t="s">
        <v>333</v>
      </c>
      <c r="C349">
        <f>106*2^30</f>
        <v>113816633344</v>
      </c>
      <c r="D349" s="2">
        <f t="shared" si="16"/>
        <v>106</v>
      </c>
      <c r="K349" s="9">
        <v>1</v>
      </c>
      <c r="L349" s="9" t="b">
        <f>OR(E349:K349,0)</f>
        <v>1</v>
      </c>
      <c r="M349" s="7" t="str">
        <f>IF(OR(I349,J349,0),D349,"")</f>
        <v/>
      </c>
      <c r="N349" s="2" t="str">
        <f>IF(OR(E349,0),$D349,"")</f>
        <v/>
      </c>
      <c r="O349" s="2" t="str">
        <f>IF(OR(F349,0),$D349,"")</f>
        <v/>
      </c>
      <c r="P349" s="2" t="str">
        <f>IF(OR(G349,0),$D349,"")</f>
        <v/>
      </c>
      <c r="Q349" s="2" t="str">
        <f>IF(OR(H349,0),$D349,"")</f>
        <v/>
      </c>
      <c r="R349" s="2">
        <f>IF(OR(K349,0),$D349,"")</f>
        <v>106</v>
      </c>
      <c r="S349" s="2">
        <f t="shared" si="15"/>
        <v>106</v>
      </c>
    </row>
    <row r="350" spans="1:19" x14ac:dyDescent="0.25">
      <c r="A350" t="s">
        <v>334</v>
      </c>
      <c r="C350">
        <f>1.3*2^30</f>
        <v>1395864371.2</v>
      </c>
      <c r="D350" s="2">
        <f t="shared" si="16"/>
        <v>1.3</v>
      </c>
      <c r="K350" s="9">
        <v>1</v>
      </c>
      <c r="L350" s="9" t="b">
        <f>OR(E350:K350,0)</f>
        <v>1</v>
      </c>
      <c r="M350" s="7" t="str">
        <f>IF(OR(I350,J350,0),D350,"")</f>
        <v/>
      </c>
      <c r="N350" s="2" t="str">
        <f>IF(OR(E350,0),$D350,"")</f>
        <v/>
      </c>
      <c r="O350" s="2" t="str">
        <f>IF(OR(F350,0),$D350,"")</f>
        <v/>
      </c>
      <c r="P350" s="2" t="str">
        <f>IF(OR(G350,0),$D350,"")</f>
        <v/>
      </c>
      <c r="Q350" s="2" t="str">
        <f>IF(OR(H350,0),$D350,"")</f>
        <v/>
      </c>
      <c r="R350" s="2">
        <f>IF(OR(K350,0),$D350,"")</f>
        <v>1.3</v>
      </c>
      <c r="S350" s="2">
        <f t="shared" si="15"/>
        <v>1.3</v>
      </c>
    </row>
    <row r="351" spans="1:19" x14ac:dyDescent="0.25">
      <c r="A351" t="s">
        <v>335</v>
      </c>
      <c r="C351">
        <f>16*2^10</f>
        <v>16384</v>
      </c>
      <c r="D351" s="2">
        <f t="shared" si="16"/>
        <v>1.52587890625E-5</v>
      </c>
      <c r="K351" s="9">
        <v>1</v>
      </c>
      <c r="L351" s="9" t="b">
        <f>OR(E351:K351,0)</f>
        <v>1</v>
      </c>
      <c r="M351" s="7" t="str">
        <f>IF(OR(I351,J351,0),D351,"")</f>
        <v/>
      </c>
      <c r="N351" s="2" t="str">
        <f>IF(OR(E351,0),$D351,"")</f>
        <v/>
      </c>
      <c r="O351" s="2" t="str">
        <f>IF(OR(F351,0),$D351,"")</f>
        <v/>
      </c>
      <c r="P351" s="2" t="str">
        <f>IF(OR(G351,0),$D351,"")</f>
        <v/>
      </c>
      <c r="Q351" s="2" t="str">
        <f>IF(OR(H351,0),$D351,"")</f>
        <v/>
      </c>
      <c r="R351" s="2">
        <f>IF(OR(K351,0),$D351,"")</f>
        <v>1.52587890625E-5</v>
      </c>
      <c r="S351" s="2">
        <f t="shared" si="15"/>
        <v>1.52587890625E-5</v>
      </c>
    </row>
    <row r="352" spans="1:19" x14ac:dyDescent="0.25">
      <c r="A352" t="s">
        <v>336</v>
      </c>
      <c r="C352">
        <f>1.8*2^30</f>
        <v>1932735283.2</v>
      </c>
      <c r="D352" s="2">
        <f t="shared" si="16"/>
        <v>1.8</v>
      </c>
      <c r="K352" s="9">
        <v>1</v>
      </c>
      <c r="L352" s="9" t="b">
        <f>OR(E352:K352,0)</f>
        <v>1</v>
      </c>
      <c r="M352" s="7" t="str">
        <f>IF(OR(I352,J352,0),D352,"")</f>
        <v/>
      </c>
      <c r="N352" s="2" t="str">
        <f>IF(OR(E352,0),$D352,"")</f>
        <v/>
      </c>
      <c r="O352" s="2" t="str">
        <f>IF(OR(F352,0),$D352,"")</f>
        <v/>
      </c>
      <c r="P352" s="2" t="str">
        <f>IF(OR(G352,0),$D352,"")</f>
        <v/>
      </c>
      <c r="Q352" s="2" t="str">
        <f>IF(OR(H352,0),$D352,"")</f>
        <v/>
      </c>
      <c r="R352" s="2">
        <f>IF(OR(K352,0),$D352,"")</f>
        <v>1.8</v>
      </c>
      <c r="S352" s="2">
        <f t="shared" si="15"/>
        <v>1.8</v>
      </c>
    </row>
    <row r="353" spans="1:19" x14ac:dyDescent="0.25">
      <c r="A353" t="s">
        <v>337</v>
      </c>
      <c r="C353">
        <f>544*2^20</f>
        <v>570425344</v>
      </c>
      <c r="D353" s="2">
        <f t="shared" si="16"/>
        <v>0.53125</v>
      </c>
      <c r="K353" s="9">
        <v>1</v>
      </c>
      <c r="L353" s="9" t="b">
        <f>OR(E353:K353,0)</f>
        <v>1</v>
      </c>
      <c r="M353" s="7" t="str">
        <f>IF(OR(I353,J353,0),D353,"")</f>
        <v/>
      </c>
      <c r="N353" s="2" t="str">
        <f>IF(OR(E353,0),$D353,"")</f>
        <v/>
      </c>
      <c r="O353" s="2" t="str">
        <f>IF(OR(F353,0),$D353,"")</f>
        <v/>
      </c>
      <c r="P353" s="2" t="str">
        <f>IF(OR(G353,0),$D353,"")</f>
        <v/>
      </c>
      <c r="Q353" s="2" t="str">
        <f>IF(OR(H353,0),$D353,"")</f>
        <v/>
      </c>
      <c r="R353" s="2">
        <f>IF(OR(K353,0),$D353,"")</f>
        <v>0.53125</v>
      </c>
      <c r="S353" s="2">
        <f t="shared" si="15"/>
        <v>0.53125</v>
      </c>
    </row>
    <row r="354" spans="1:19" x14ac:dyDescent="0.25">
      <c r="A354" t="s">
        <v>338</v>
      </c>
      <c r="C354">
        <f>31*2^30</f>
        <v>33285996544</v>
      </c>
      <c r="D354" s="18">
        <f t="shared" si="16"/>
        <v>31</v>
      </c>
      <c r="K354" s="9">
        <v>1</v>
      </c>
      <c r="L354" s="9" t="b">
        <f>OR(E354:K354,0)</f>
        <v>1</v>
      </c>
      <c r="M354" s="7" t="str">
        <f>IF(OR(I354,J354,0),D354,"")</f>
        <v/>
      </c>
      <c r="N354" s="2" t="str">
        <f>IF(OR(E354,0),$D354,"")</f>
        <v/>
      </c>
      <c r="O354" s="2" t="str">
        <f>IF(OR(F354,0),$D354,"")</f>
        <v/>
      </c>
      <c r="P354" s="2" t="str">
        <f>IF(OR(G354,0),$D354,"")</f>
        <v/>
      </c>
      <c r="Q354" s="2" t="str">
        <f>IF(OR(H354,0),$D354,"")</f>
        <v/>
      </c>
      <c r="R354" s="2">
        <f>IF(OR(K354,0),$D354,"")</f>
        <v>31</v>
      </c>
      <c r="S354" s="2">
        <f t="shared" si="15"/>
        <v>31</v>
      </c>
    </row>
    <row r="355" spans="1:19" x14ac:dyDescent="0.25">
      <c r="D355" s="2"/>
      <c r="M355" s="7"/>
      <c r="N355" s="2" t="str">
        <f>IF(OR(E355,0),$D355,"")</f>
        <v/>
      </c>
      <c r="O355" s="2" t="str">
        <f>IF(OR(F355,0),$D355,"")</f>
        <v/>
      </c>
      <c r="P355" s="2" t="str">
        <f>IF(OR(G355,0),$D355,"")</f>
        <v/>
      </c>
      <c r="Q355" s="2" t="str">
        <f>IF(OR(H355,0),$D355,"")</f>
        <v/>
      </c>
      <c r="R355" s="2" t="str">
        <f>IF(OR(K355,0),$D355,"")</f>
        <v/>
      </c>
      <c r="S355" s="2" t="str">
        <f t="shared" si="15"/>
        <v/>
      </c>
    </row>
    <row r="356" spans="1:19" x14ac:dyDescent="0.25">
      <c r="D356" s="2"/>
      <c r="M356" s="7"/>
      <c r="N356" s="2" t="str">
        <f>IF(OR(E356,0),$D356,"")</f>
        <v/>
      </c>
      <c r="O356" s="2" t="str">
        <f>IF(OR(F356,0),$D356,"")</f>
        <v/>
      </c>
      <c r="P356" s="2" t="str">
        <f>IF(OR(G356,0),$D356,"")</f>
        <v/>
      </c>
      <c r="Q356" s="2" t="str">
        <f>IF(OR(H356,0),$D356,"")</f>
        <v/>
      </c>
      <c r="R356" s="2" t="str">
        <f>IF(OR(K356,0),$D356,"")</f>
        <v/>
      </c>
      <c r="S356" s="2" t="str">
        <f t="shared" si="15"/>
        <v/>
      </c>
    </row>
    <row r="357" spans="1:19" x14ac:dyDescent="0.25">
      <c r="D357" s="2"/>
      <c r="M357" s="7"/>
      <c r="N357" s="2" t="str">
        <f>IF(OR(E357,0),$D357,"")</f>
        <v/>
      </c>
      <c r="O357" s="2" t="str">
        <f>IF(OR(F357,0),$D357,"")</f>
        <v/>
      </c>
      <c r="P357" s="2" t="str">
        <f>IF(OR(G357,0),$D357,"")</f>
        <v/>
      </c>
      <c r="Q357" s="2" t="str">
        <f>IF(OR(H357,0),$D357,"")</f>
        <v/>
      </c>
      <c r="R357" s="2" t="str">
        <f>IF(OR(K357,0),$D357,"")</f>
        <v/>
      </c>
      <c r="S357" s="2" t="str">
        <f t="shared" si="15"/>
        <v/>
      </c>
    </row>
    <row r="358" spans="1:19" x14ac:dyDescent="0.25">
      <c r="D358" s="2"/>
      <c r="M358" s="7"/>
      <c r="N358" s="2" t="str">
        <f>IF(OR(E358,0),$D358,"")</f>
        <v/>
      </c>
      <c r="O358" s="2" t="str">
        <f>IF(OR(F358,0),$D358,"")</f>
        <v/>
      </c>
      <c r="P358" s="2" t="str">
        <f>IF(OR(G358,0),$D358,"")</f>
        <v/>
      </c>
      <c r="Q358" s="2" t="str">
        <f>IF(OR(H358,0),$D358,"")</f>
        <v/>
      </c>
      <c r="R358" s="2" t="str">
        <f>IF(OR(K358,0),$D358,"")</f>
        <v/>
      </c>
      <c r="S358" s="2" t="str">
        <f t="shared" si="15"/>
        <v/>
      </c>
    </row>
    <row r="359" spans="1:19" x14ac:dyDescent="0.25">
      <c r="D359" s="2"/>
      <c r="M359" s="7"/>
      <c r="N359" s="2" t="str">
        <f>IF(OR(E359,0),$D359,"")</f>
        <v/>
      </c>
      <c r="O359" s="2" t="str">
        <f>IF(OR(F359,0),$D359,"")</f>
        <v/>
      </c>
      <c r="P359" s="2" t="str">
        <f>IF(OR(G359,0),$D359,"")</f>
        <v/>
      </c>
      <c r="Q359" s="2" t="str">
        <f>IF(OR(H359,0),$D359,"")</f>
        <v/>
      </c>
      <c r="R359" s="2" t="str">
        <f>IF(OR(K359,0),$D359,"")</f>
        <v/>
      </c>
      <c r="S359" s="2" t="str">
        <f t="shared" si="15"/>
        <v/>
      </c>
    </row>
    <row r="360" spans="1:19" x14ac:dyDescent="0.25">
      <c r="D360" s="2"/>
      <c r="M360" s="7"/>
      <c r="N360" s="2" t="str">
        <f>IF(OR(E360,0),$D360,"")</f>
        <v/>
      </c>
      <c r="O360" s="2" t="str">
        <f>IF(OR(F360,0),$D360,"")</f>
        <v/>
      </c>
      <c r="P360" s="2" t="str">
        <f>IF(OR(G360,0),$D360,"")</f>
        <v/>
      </c>
      <c r="Q360" s="2" t="str">
        <f>IF(OR(H360,0),$D360,"")</f>
        <v/>
      </c>
      <c r="R360" s="2" t="str">
        <f>IF(OR(K360,0),$D360,"")</f>
        <v/>
      </c>
      <c r="S360" s="2" t="str">
        <f t="shared" si="15"/>
        <v/>
      </c>
    </row>
    <row r="361" spans="1:19" x14ac:dyDescent="0.25">
      <c r="D361" s="2"/>
      <c r="M361" s="7"/>
      <c r="N361" s="2" t="str">
        <f>IF(OR(E361,0),$D361,"")</f>
        <v/>
      </c>
      <c r="O361" s="2" t="str">
        <f>IF(OR(F361,0),$D361,"")</f>
        <v/>
      </c>
      <c r="P361" s="2" t="str">
        <f>IF(OR(G361,0),$D361,"")</f>
        <v/>
      </c>
      <c r="Q361" s="2" t="str">
        <f>IF(OR(H361,0),$D361,"")</f>
        <v/>
      </c>
      <c r="R361" s="2" t="str">
        <f>IF(OR(K361,0),$D361,"")</f>
        <v/>
      </c>
      <c r="S361" s="2" t="str">
        <f t="shared" si="15"/>
        <v/>
      </c>
    </row>
    <row r="362" spans="1:19" x14ac:dyDescent="0.25">
      <c r="D362" s="2"/>
      <c r="M362" s="7"/>
      <c r="N362" s="2" t="str">
        <f>IF(OR(E362,0),$D362,"")</f>
        <v/>
      </c>
      <c r="O362" s="2" t="str">
        <f>IF(OR(F362,0),$D362,"")</f>
        <v/>
      </c>
      <c r="P362" s="2" t="str">
        <f>IF(OR(G362,0),$D362,"")</f>
        <v/>
      </c>
      <c r="Q362" s="2" t="str">
        <f>IF(OR(H362,0),$D362,"")</f>
        <v/>
      </c>
      <c r="R362" s="2" t="str">
        <f>IF(OR(K362,0),$D362,"")</f>
        <v/>
      </c>
      <c r="S362" s="2" t="str">
        <f t="shared" si="15"/>
        <v/>
      </c>
    </row>
    <row r="363" spans="1:19" x14ac:dyDescent="0.25">
      <c r="D363" s="2"/>
      <c r="M363" s="7"/>
      <c r="N363" s="2" t="str">
        <f>IF(OR(E363,0),$D363,"")</f>
        <v/>
      </c>
      <c r="O363" s="2" t="str">
        <f>IF(OR(F363,0),$D363,"")</f>
        <v/>
      </c>
      <c r="P363" s="2" t="str">
        <f>IF(OR(G363,0),$D363,"")</f>
        <v/>
      </c>
      <c r="Q363" s="2" t="str">
        <f>IF(OR(H363,0),$D363,"")</f>
        <v/>
      </c>
      <c r="R363" s="2" t="str">
        <f>IF(OR(K363,0),$D363,"")</f>
        <v/>
      </c>
      <c r="S363" s="2" t="str">
        <f t="shared" si="15"/>
        <v/>
      </c>
    </row>
    <row r="364" spans="1:19" x14ac:dyDescent="0.25">
      <c r="D364" s="2"/>
      <c r="M364" s="7"/>
      <c r="N364" s="2" t="str">
        <f>IF(OR(E364,0),$D364,"")</f>
        <v/>
      </c>
      <c r="O364" s="2" t="str">
        <f>IF(OR(F364,0),$D364,"")</f>
        <v/>
      </c>
      <c r="P364" s="2" t="str">
        <f>IF(OR(G364,0),$D364,"")</f>
        <v/>
      </c>
      <c r="Q364" s="2" t="str">
        <f>IF(OR(H364,0),$D364,"")</f>
        <v/>
      </c>
      <c r="R364" s="2" t="str">
        <f>IF(OR(K364,0),$D364,"")</f>
        <v/>
      </c>
      <c r="S364" s="2" t="str">
        <f t="shared" si="15"/>
        <v/>
      </c>
    </row>
    <row r="365" spans="1:19" x14ac:dyDescent="0.25">
      <c r="D365" s="2"/>
      <c r="M365" s="7"/>
      <c r="N365" s="2" t="str">
        <f>IF(OR(E365,0),$D365,"")</f>
        <v/>
      </c>
      <c r="O365" s="2" t="str">
        <f>IF(OR(F365,0),$D365,"")</f>
        <v/>
      </c>
      <c r="P365" s="2" t="str">
        <f>IF(OR(G365,0),$D365,"")</f>
        <v/>
      </c>
      <c r="Q365" s="2" t="str">
        <f>IF(OR(H365,0),$D365,"")</f>
        <v/>
      </c>
      <c r="R365" s="2" t="str">
        <f>IF(OR(K365,0),$D365,"")</f>
        <v/>
      </c>
      <c r="S365" s="2" t="str">
        <f t="shared" si="15"/>
        <v/>
      </c>
    </row>
    <row r="366" spans="1:19" x14ac:dyDescent="0.25">
      <c r="D366" s="2"/>
      <c r="M366" s="7"/>
      <c r="N366" s="2" t="str">
        <f>IF(OR(E366,0),$D366,"")</f>
        <v/>
      </c>
      <c r="O366" s="2" t="str">
        <f>IF(OR(F366,0),$D366,"")</f>
        <v/>
      </c>
      <c r="P366" s="2" t="str">
        <f>IF(OR(G366,0),$D366,"")</f>
        <v/>
      </c>
      <c r="Q366" s="2" t="str">
        <f>IF(OR(H366,0),$D366,"")</f>
        <v/>
      </c>
      <c r="R366" s="2" t="str">
        <f>IF(OR(K366,0),$D366,"")</f>
        <v/>
      </c>
      <c r="S366" s="2" t="str">
        <f t="shared" si="15"/>
        <v/>
      </c>
    </row>
    <row r="367" spans="1:19" x14ac:dyDescent="0.25">
      <c r="D367" s="2"/>
      <c r="M367" s="7"/>
      <c r="N367" s="2" t="str">
        <f>IF(OR(E367,0),$D367,"")</f>
        <v/>
      </c>
      <c r="O367" s="2" t="str">
        <f>IF(OR(F367,0),$D367,"")</f>
        <v/>
      </c>
      <c r="P367" s="2" t="str">
        <f>IF(OR(G367,0),$D367,"")</f>
        <v/>
      </c>
      <c r="Q367" s="2" t="str">
        <f>IF(OR(H367,0),$D367,"")</f>
        <v/>
      </c>
      <c r="R367" s="2" t="str">
        <f>IF(OR(K367,0),$D367,"")</f>
        <v/>
      </c>
      <c r="S367" s="2" t="str">
        <f t="shared" si="15"/>
        <v/>
      </c>
    </row>
    <row r="368" spans="1:19" x14ac:dyDescent="0.25">
      <c r="D368" s="2"/>
      <c r="M368" s="7"/>
      <c r="N368" s="2" t="str">
        <f>IF(OR(E368,0),$D368,"")</f>
        <v/>
      </c>
      <c r="O368" s="2" t="str">
        <f>IF(OR(F368,0),$D368,"")</f>
        <v/>
      </c>
      <c r="P368" s="2" t="str">
        <f>IF(OR(G368,0),$D368,"")</f>
        <v/>
      </c>
      <c r="Q368" s="2" t="str">
        <f>IF(OR(H368,0),$D368,"")</f>
        <v/>
      </c>
      <c r="R368" s="2" t="str">
        <f>IF(OR(K368,0),$D368,"")</f>
        <v/>
      </c>
      <c r="S368" s="2" t="str">
        <f t="shared" si="15"/>
        <v/>
      </c>
    </row>
    <row r="369" spans="4:19" x14ac:dyDescent="0.25">
      <c r="D369" s="2"/>
      <c r="M369" s="7"/>
      <c r="N369" s="2" t="str">
        <f>IF(OR(E369,0),$D369,"")</f>
        <v/>
      </c>
      <c r="O369" s="2" t="str">
        <f>IF(OR(F369,0),$D369,"")</f>
        <v/>
      </c>
      <c r="P369" s="2" t="str">
        <f>IF(OR(G369,0),$D369,"")</f>
        <v/>
      </c>
      <c r="Q369" s="2" t="str">
        <f>IF(OR(H369,0),$D369,"")</f>
        <v/>
      </c>
      <c r="R369" s="2" t="str">
        <f>IF(OR(K369,0),$D369,"")</f>
        <v/>
      </c>
      <c r="S369" s="2" t="str">
        <f t="shared" si="15"/>
        <v/>
      </c>
    </row>
    <row r="370" spans="4:19" x14ac:dyDescent="0.25">
      <c r="D370" s="2"/>
      <c r="M370" s="7"/>
      <c r="N370" s="2" t="str">
        <f>IF(OR(E370,0),$D370,"")</f>
        <v/>
      </c>
      <c r="O370" s="2" t="str">
        <f>IF(OR(F370,0),$D370,"")</f>
        <v/>
      </c>
      <c r="P370" s="2" t="str">
        <f>IF(OR(G370,0),$D370,"")</f>
        <v/>
      </c>
      <c r="Q370" s="2" t="str">
        <f>IF(OR(H370,0),$D370,"")</f>
        <v/>
      </c>
      <c r="R370" s="2" t="str">
        <f>IF(OR(K370,0),$D370,"")</f>
        <v/>
      </c>
      <c r="S370" s="2" t="str">
        <f t="shared" si="15"/>
        <v/>
      </c>
    </row>
    <row r="371" spans="4:19" x14ac:dyDescent="0.25">
      <c r="D371" s="2"/>
      <c r="N371" s="2" t="str">
        <f>IF(OR(E371,0),$D371,"")</f>
        <v/>
      </c>
      <c r="O371" s="2" t="str">
        <f>IF(OR(F371,0),$D371,"")</f>
        <v/>
      </c>
      <c r="P371" s="2" t="str">
        <f>IF(OR(G371,0),$D371,"")</f>
        <v/>
      </c>
      <c r="Q371" s="2" t="str">
        <f>IF(OR(H371,0),$D371,"")</f>
        <v/>
      </c>
      <c r="R371" s="2" t="str">
        <f>IF(OR(K371,0),$D371,"")</f>
        <v/>
      </c>
      <c r="S371" s="2" t="str">
        <f t="shared" si="15"/>
        <v/>
      </c>
    </row>
    <row r="372" spans="4:19" x14ac:dyDescent="0.25">
      <c r="D372" s="2"/>
      <c r="N372" s="2" t="str">
        <f>IF(OR(E372,0),$D372,"")</f>
        <v/>
      </c>
      <c r="O372" s="2" t="str">
        <f>IF(OR(F372,0),$D372,"")</f>
        <v/>
      </c>
      <c r="P372" s="2" t="str">
        <f>IF(OR(G372,0),$D372,"")</f>
        <v/>
      </c>
      <c r="Q372" s="2" t="str">
        <f>IF(OR(H372,0),$D372,"")</f>
        <v/>
      </c>
      <c r="R372" s="2" t="str">
        <f>IF(OR(K372,0),$D372,"")</f>
        <v/>
      </c>
      <c r="S372" s="2" t="str">
        <f t="shared" si="15"/>
        <v/>
      </c>
    </row>
    <row r="373" spans="4:19" x14ac:dyDescent="0.25">
      <c r="D373" s="2"/>
      <c r="N373" s="2" t="str">
        <f>IF(OR(E373,0),$D373,"")</f>
        <v/>
      </c>
      <c r="O373" s="2" t="str">
        <f>IF(OR(F373,0),$D373,"")</f>
        <v/>
      </c>
      <c r="P373" s="2" t="str">
        <f>IF(OR(G373,0),$D373,"")</f>
        <v/>
      </c>
      <c r="Q373" s="2" t="str">
        <f>IF(OR(H373,0),$D373,"")</f>
        <v/>
      </c>
      <c r="R373" s="2" t="str">
        <f>IF(OR(K373,0),$D373,"")</f>
        <v/>
      </c>
      <c r="S373" s="2" t="str">
        <f t="shared" si="15"/>
        <v/>
      </c>
    </row>
    <row r="374" spans="4:19" x14ac:dyDescent="0.25">
      <c r="D374" s="2"/>
      <c r="O374" s="2" t="str">
        <f>IF(OR(F374,0),$D374,"")</f>
        <v/>
      </c>
      <c r="P374" s="2" t="str">
        <f>IF(OR(G374,0),$D374,"")</f>
        <v/>
      </c>
      <c r="Q374" s="2" t="str">
        <f>IF(OR(H374,0),$D374,"")</f>
        <v/>
      </c>
      <c r="R374" s="2" t="str">
        <f>IF(OR(K374,0),$D374,"")</f>
        <v/>
      </c>
      <c r="S374" s="2"/>
    </row>
    <row r="375" spans="4:19" x14ac:dyDescent="0.25">
      <c r="D375" s="2"/>
      <c r="O375" s="2" t="str">
        <f>IF(OR(F375,0),$D375,"")</f>
        <v/>
      </c>
      <c r="P375" s="2" t="str">
        <f>IF(OR(G375,0),$D375,"")</f>
        <v/>
      </c>
      <c r="Q375" s="2" t="str">
        <f>IF(OR(H375,0),$D375,"")</f>
        <v/>
      </c>
      <c r="R375" s="2" t="str">
        <f>IF(OR(K375,0),$D375,"")</f>
        <v/>
      </c>
      <c r="S375" s="2"/>
    </row>
    <row r="376" spans="4:19" x14ac:dyDescent="0.25">
      <c r="D376" s="2"/>
      <c r="O376" s="2" t="str">
        <f>IF(OR(F376,0),$D376,"")</f>
        <v/>
      </c>
      <c r="P376" s="2" t="str">
        <f>IF(OR(G376,0),$D376,"")</f>
        <v/>
      </c>
      <c r="Q376" s="2" t="str">
        <f>IF(OR(H376,0),$D376,"")</f>
        <v/>
      </c>
      <c r="R376" s="2" t="str">
        <f>IF(OR(K376,0),$D376,"")</f>
        <v/>
      </c>
      <c r="S376" s="2"/>
    </row>
    <row r="377" spans="4:19" x14ac:dyDescent="0.25">
      <c r="D377" s="2"/>
      <c r="O377" s="2" t="str">
        <f>IF(OR(F377,0),$D377,"")</f>
        <v/>
      </c>
      <c r="P377" s="2" t="str">
        <f>IF(OR(G377,0),$D377,"")</f>
        <v/>
      </c>
      <c r="Q377" s="2" t="str">
        <f>IF(OR(H377,0),$D377,"")</f>
        <v/>
      </c>
      <c r="R377" s="2" t="str">
        <f>IF(OR(K377,0),$D377,"")</f>
        <v/>
      </c>
      <c r="S377" s="2"/>
    </row>
    <row r="378" spans="4:19" x14ac:dyDescent="0.25">
      <c r="D378" s="2"/>
      <c r="O378" s="2" t="str">
        <f>IF(OR(F378,0),$D378,"")</f>
        <v/>
      </c>
      <c r="P378" s="2" t="str">
        <f>IF(OR(G378,0),$D378,"")</f>
        <v/>
      </c>
      <c r="Q378" s="2" t="str">
        <f>IF(OR(H378,0),$D378,"")</f>
        <v/>
      </c>
      <c r="R378" s="2" t="str">
        <f>IF(OR(K378,0),$D378,"")</f>
        <v/>
      </c>
      <c r="S378" s="2"/>
    </row>
    <row r="379" spans="4:19" x14ac:dyDescent="0.25">
      <c r="D379" s="2"/>
      <c r="O379" s="2" t="str">
        <f>IF(OR(F379,0),$D379,"")</f>
        <v/>
      </c>
      <c r="P379" s="2" t="str">
        <f>IF(OR(G379,0),$D379,"")</f>
        <v/>
      </c>
      <c r="Q379" s="2" t="str">
        <f>IF(OR(H379,0),$D379,"")</f>
        <v/>
      </c>
      <c r="R379" s="2" t="str">
        <f>IF(OR(K379,0),$D379,"")</f>
        <v/>
      </c>
      <c r="S379" s="2"/>
    </row>
    <row r="380" spans="4:19" x14ac:dyDescent="0.25">
      <c r="D380" s="2"/>
      <c r="O380" s="2" t="str">
        <f>IF(OR(F380,0),$D380,"")</f>
        <v/>
      </c>
      <c r="P380" s="2" t="str">
        <f>IF(OR(G380,0),$D380,"")</f>
        <v/>
      </c>
      <c r="Q380" s="2" t="str">
        <f>IF(OR(H380,0),$D380,"")</f>
        <v/>
      </c>
      <c r="R380" s="2" t="str">
        <f>IF(OR(K380,0),$D380,"")</f>
        <v/>
      </c>
      <c r="S380" s="2"/>
    </row>
    <row r="381" spans="4:19" x14ac:dyDescent="0.25">
      <c r="D381" s="2"/>
      <c r="O381" s="2" t="str">
        <f>IF(OR(F381,0),$D381,"")</f>
        <v/>
      </c>
      <c r="P381" s="2" t="str">
        <f>IF(OR(G381,0),$D381,"")</f>
        <v/>
      </c>
      <c r="Q381" s="2" t="str">
        <f>IF(OR(H381,0),$D381,"")</f>
        <v/>
      </c>
      <c r="R381" s="2" t="str">
        <f>IF(OR(K381,0),$D381,"")</f>
        <v/>
      </c>
      <c r="S381" s="2"/>
    </row>
    <row r="382" spans="4:19" x14ac:dyDescent="0.25">
      <c r="D382" s="2"/>
      <c r="O382" s="2" t="str">
        <f>IF(OR(F382,0),$D382,"")</f>
        <v/>
      </c>
      <c r="P382" s="2" t="str">
        <f>IF(OR(G382,0),$D382,"")</f>
        <v/>
      </c>
      <c r="Q382" s="2" t="str">
        <f>IF(OR(H382,0),$D382,"")</f>
        <v/>
      </c>
      <c r="R382" s="2" t="str">
        <f>IF(OR(K382,0),$D382,"")</f>
        <v/>
      </c>
      <c r="S382" s="2"/>
    </row>
    <row r="383" spans="4:19" x14ac:dyDescent="0.25">
      <c r="D383" s="2"/>
      <c r="O383" s="2" t="str">
        <f>IF(OR(F383,0),$D383,"")</f>
        <v/>
      </c>
      <c r="P383" s="2" t="str">
        <f>IF(OR(G383,0),$D383,"")</f>
        <v/>
      </c>
      <c r="Q383" s="2" t="str">
        <f>IF(OR(H383,0),$D383,"")</f>
        <v/>
      </c>
      <c r="R383" s="2" t="str">
        <f>IF(OR(K383,0),$D383,"")</f>
        <v/>
      </c>
      <c r="S383" s="2"/>
    </row>
    <row r="384" spans="4:19" x14ac:dyDescent="0.25">
      <c r="D384" s="2"/>
      <c r="R384" s="2" t="str">
        <f>IF(OR(K384,0),$D384,"")</f>
        <v/>
      </c>
      <c r="S384" s="2"/>
    </row>
    <row r="385" spans="4:19" x14ac:dyDescent="0.25">
      <c r="D385" s="2"/>
      <c r="R385" s="2" t="str">
        <f>IF(OR(K385,0),$D385,"")</f>
        <v/>
      </c>
      <c r="S385" s="2"/>
    </row>
    <row r="386" spans="4:19" x14ac:dyDescent="0.25">
      <c r="D386" s="2"/>
      <c r="R386" s="2" t="str">
        <f>IF(OR(K386,0),$D386,"")</f>
        <v/>
      </c>
      <c r="S386" s="2"/>
    </row>
    <row r="387" spans="4:19" x14ac:dyDescent="0.25">
      <c r="D387" s="2"/>
      <c r="R387" s="2" t="str">
        <f>IF(OR(K387,0),$D387,"")</f>
        <v/>
      </c>
      <c r="S387" s="2"/>
    </row>
    <row r="388" spans="4:19" x14ac:dyDescent="0.25">
      <c r="D388" s="2"/>
      <c r="R388" s="2" t="str">
        <f>IF(OR(K388,0),$D388,"")</f>
        <v/>
      </c>
      <c r="S388" s="2"/>
    </row>
    <row r="389" spans="4:19" x14ac:dyDescent="0.25">
      <c r="D389" s="2"/>
      <c r="R389" s="2" t="str">
        <f>IF(OR(K389,0),$D389,"")</f>
        <v/>
      </c>
      <c r="S389" s="2"/>
    </row>
    <row r="390" spans="4:19" x14ac:dyDescent="0.25">
      <c r="D390" s="2"/>
      <c r="R390" s="2" t="str">
        <f>IF(OR(K390,0),$D390,"")</f>
        <v/>
      </c>
      <c r="S390" s="2"/>
    </row>
    <row r="391" spans="4:19" x14ac:dyDescent="0.25">
      <c r="D391" s="2"/>
      <c r="R391" s="2" t="str">
        <f>IF(OR(K391,0),$D391,"")</f>
        <v/>
      </c>
      <c r="S391" s="2"/>
    </row>
    <row r="392" spans="4:19" x14ac:dyDescent="0.25">
      <c r="D392" s="2"/>
      <c r="R392" s="2" t="str">
        <f>IF(OR(K392,0),$D392,"")</f>
        <v/>
      </c>
      <c r="S392" s="2"/>
    </row>
    <row r="393" spans="4:19" x14ac:dyDescent="0.25">
      <c r="D393" s="2"/>
      <c r="R393" s="2" t="str">
        <f>IF(OR(K393,0),$D393,"")</f>
        <v/>
      </c>
      <c r="S393" s="2"/>
    </row>
    <row r="394" spans="4:19" x14ac:dyDescent="0.25">
      <c r="D394" s="2"/>
      <c r="R394" s="2" t="str">
        <f>IF(OR(K394,0),$D394,"")</f>
        <v/>
      </c>
      <c r="S394" s="2"/>
    </row>
    <row r="395" spans="4:19" x14ac:dyDescent="0.25">
      <c r="D395" s="2"/>
      <c r="R395" s="2" t="str">
        <f>IF(OR(K395,0),$D395,"")</f>
        <v/>
      </c>
      <c r="S395" s="2"/>
    </row>
    <row r="396" spans="4:19" x14ac:dyDescent="0.25">
      <c r="D396" s="2"/>
      <c r="R396" s="2" t="str">
        <f>IF(OR(K396,0),$D396,"")</f>
        <v/>
      </c>
      <c r="S396" s="2"/>
    </row>
    <row r="397" spans="4:19" x14ac:dyDescent="0.25">
      <c r="D397" s="2"/>
      <c r="R397" s="2" t="str">
        <f>IF(OR(K397,0),$D397,"")</f>
        <v/>
      </c>
      <c r="S397" s="2"/>
    </row>
    <row r="398" spans="4:19" x14ac:dyDescent="0.25">
      <c r="D398" s="2"/>
      <c r="R398" s="2" t="str">
        <f>IF(OR(K398,0),$D398,"")</f>
        <v/>
      </c>
      <c r="S398" s="2"/>
    </row>
    <row r="399" spans="4:19" x14ac:dyDescent="0.25">
      <c r="D399" s="2"/>
      <c r="R399" s="2" t="str">
        <f>IF(OR(K399,0),$D399,"")</f>
        <v/>
      </c>
      <c r="S399" s="2"/>
    </row>
    <row r="400" spans="4:19" x14ac:dyDescent="0.25">
      <c r="D400" s="2"/>
      <c r="R400" s="2" t="str">
        <f>IF(OR(K400,0),$D400,"")</f>
        <v/>
      </c>
      <c r="S400" s="2"/>
    </row>
    <row r="401" spans="4:19" x14ac:dyDescent="0.25">
      <c r="D401" s="2"/>
      <c r="R401" s="2" t="str">
        <f>IF(OR(K401,0),$D401,"")</f>
        <v/>
      </c>
      <c r="S401" s="2"/>
    </row>
    <row r="402" spans="4:19" x14ac:dyDescent="0.25">
      <c r="D402" s="2"/>
      <c r="R402" s="2" t="str">
        <f>IF(OR(K402,0),$D402,"")</f>
        <v/>
      </c>
      <c r="S402" s="2"/>
    </row>
    <row r="403" spans="4:19" x14ac:dyDescent="0.25">
      <c r="D403" s="2"/>
      <c r="R403" s="2" t="str">
        <f>IF(OR(K403,0),$D403,"")</f>
        <v/>
      </c>
      <c r="S403" s="2"/>
    </row>
    <row r="404" spans="4:19" x14ac:dyDescent="0.25">
      <c r="D404" s="2"/>
      <c r="R404" s="2" t="str">
        <f>IF(OR(K404,0),$D404,"")</f>
        <v/>
      </c>
      <c r="S404" s="2"/>
    </row>
    <row r="405" spans="4:19" x14ac:dyDescent="0.25">
      <c r="D405" s="2"/>
      <c r="R405" s="2" t="str">
        <f>IF(OR(K405,0),$D405,"")</f>
        <v/>
      </c>
      <c r="S405" s="2"/>
    </row>
    <row r="406" spans="4:19" x14ac:dyDescent="0.25">
      <c r="D406" s="2"/>
      <c r="R406" s="2" t="str">
        <f>IF(OR(K406,0),$D406,"")</f>
        <v/>
      </c>
      <c r="S406" s="2"/>
    </row>
    <row r="407" spans="4:19" x14ac:dyDescent="0.25">
      <c r="D407" s="2"/>
      <c r="R407" s="2" t="str">
        <f>IF(OR(K407,0),$D407,"")</f>
        <v/>
      </c>
      <c r="S407" s="2"/>
    </row>
    <row r="408" spans="4:19" x14ac:dyDescent="0.25">
      <c r="D408" s="2"/>
      <c r="R408" s="2" t="str">
        <f>IF(OR(K408,0),$D408,"")</f>
        <v/>
      </c>
      <c r="S408" s="2"/>
    </row>
    <row r="409" spans="4:19" x14ac:dyDescent="0.25">
      <c r="D409" s="2"/>
      <c r="R409" s="2" t="str">
        <f>IF(OR(K409,0),$D409,"")</f>
        <v/>
      </c>
      <c r="S409" s="2"/>
    </row>
    <row r="410" spans="4:19" x14ac:dyDescent="0.25">
      <c r="D410" s="2"/>
      <c r="R410" s="2" t="str">
        <f>IF(OR(K410,0),$D410,"")</f>
        <v/>
      </c>
      <c r="S410" s="2"/>
    </row>
    <row r="411" spans="4:19" x14ac:dyDescent="0.25">
      <c r="D411" s="2"/>
      <c r="R411" s="2" t="str">
        <f>IF(OR(K411,0),$D411,"")</f>
        <v/>
      </c>
      <c r="S411" s="2"/>
    </row>
    <row r="412" spans="4:19" x14ac:dyDescent="0.25">
      <c r="D412" s="2"/>
      <c r="R412" s="2" t="str">
        <f>IF(OR(K412,0),$D412,"")</f>
        <v/>
      </c>
      <c r="S412" s="2"/>
    </row>
    <row r="413" spans="4:19" x14ac:dyDescent="0.25">
      <c r="D413" s="2"/>
      <c r="R413" s="2" t="str">
        <f>IF(OR(K413,0),$D413,"")</f>
        <v/>
      </c>
      <c r="S413" s="2"/>
    </row>
    <row r="414" spans="4:19" x14ac:dyDescent="0.25">
      <c r="D414" s="2"/>
      <c r="R414" s="2" t="str">
        <f>IF(OR(K414,0),$D414,"")</f>
        <v/>
      </c>
      <c r="S414" s="2"/>
    </row>
    <row r="415" spans="4:19" x14ac:dyDescent="0.25">
      <c r="D415" s="2"/>
      <c r="R415" s="2" t="str">
        <f>IF(OR(K415,0),$D415,"")</f>
        <v/>
      </c>
      <c r="S415" s="2"/>
    </row>
    <row r="416" spans="4:19" x14ac:dyDescent="0.25">
      <c r="D416" s="2"/>
      <c r="R416" s="2" t="str">
        <f>IF(OR(K416,0),$D416,"")</f>
        <v/>
      </c>
      <c r="S416" s="2"/>
    </row>
    <row r="417" spans="4:19" x14ac:dyDescent="0.25">
      <c r="D417" s="2"/>
      <c r="R417" s="2" t="str">
        <f>IF(OR(K417,0),$D417,"")</f>
        <v/>
      </c>
      <c r="S417" s="2"/>
    </row>
    <row r="418" spans="4:19" x14ac:dyDescent="0.25">
      <c r="D418" s="2"/>
      <c r="R418" s="2" t="str">
        <f>IF(OR(K418,0),$D418,"")</f>
        <v/>
      </c>
      <c r="S418" s="2"/>
    </row>
    <row r="419" spans="4:19" x14ac:dyDescent="0.25">
      <c r="D419" s="2"/>
      <c r="R419" s="2" t="str">
        <f>IF(OR(K419,0),$D419,"")</f>
        <v/>
      </c>
      <c r="S419" s="2"/>
    </row>
    <row r="420" spans="4:19" x14ac:dyDescent="0.25">
      <c r="D420" s="2"/>
      <c r="R420" s="2" t="str">
        <f>IF(OR(K420,0),$D420,"")</f>
        <v/>
      </c>
      <c r="S420" s="2"/>
    </row>
    <row r="421" spans="4:19" x14ac:dyDescent="0.25">
      <c r="D421" s="2"/>
      <c r="R421" s="2" t="str">
        <f>IF(OR(K421,0),$D421,"")</f>
        <v/>
      </c>
      <c r="S421" s="2"/>
    </row>
    <row r="422" spans="4:19" x14ac:dyDescent="0.25">
      <c r="D422" s="2"/>
    </row>
    <row r="423" spans="4:19" x14ac:dyDescent="0.25">
      <c r="D423" s="2"/>
    </row>
    <row r="424" spans="4:19" x14ac:dyDescent="0.25">
      <c r="D424" s="2"/>
    </row>
    <row r="425" spans="4:19" x14ac:dyDescent="0.25">
      <c r="D425" s="2"/>
    </row>
    <row r="426" spans="4:19" x14ac:dyDescent="0.25">
      <c r="D426" s="2"/>
    </row>
    <row r="427" spans="4:19" x14ac:dyDescent="0.25">
      <c r="D427" s="2"/>
    </row>
    <row r="428" spans="4:19" x14ac:dyDescent="0.25">
      <c r="D428" s="2"/>
    </row>
    <row r="429" spans="4:19" x14ac:dyDescent="0.25">
      <c r="D429" s="2"/>
    </row>
    <row r="430" spans="4:19" x14ac:dyDescent="0.25">
      <c r="D430" s="2"/>
    </row>
    <row r="431" spans="4:19" x14ac:dyDescent="0.25">
      <c r="D431" s="2"/>
    </row>
    <row r="432" spans="4:19" x14ac:dyDescent="0.25">
      <c r="D432" s="2"/>
    </row>
    <row r="433" spans="4:4" x14ac:dyDescent="0.25">
      <c r="D433" s="2"/>
    </row>
    <row r="434" spans="4:4" x14ac:dyDescent="0.25">
      <c r="D434" s="2"/>
    </row>
    <row r="435" spans="4:4" x14ac:dyDescent="0.25">
      <c r="D435" s="2"/>
    </row>
    <row r="436" spans="4:4" x14ac:dyDescent="0.25">
      <c r="D436" s="2"/>
    </row>
    <row r="437" spans="4:4" x14ac:dyDescent="0.25">
      <c r="D437" s="2"/>
    </row>
    <row r="438" spans="4:4" x14ac:dyDescent="0.25">
      <c r="D438" s="2"/>
    </row>
    <row r="439" spans="4:4" x14ac:dyDescent="0.25">
      <c r="D439" s="2"/>
    </row>
    <row r="440" spans="4:4" x14ac:dyDescent="0.25">
      <c r="D440" s="2"/>
    </row>
    <row r="441" spans="4:4" x14ac:dyDescent="0.25">
      <c r="D441" s="2"/>
    </row>
    <row r="442" spans="4:4" x14ac:dyDescent="0.25">
      <c r="D442" s="2"/>
    </row>
    <row r="443" spans="4:4" x14ac:dyDescent="0.25">
      <c r="D443" s="2"/>
    </row>
    <row r="444" spans="4:4" x14ac:dyDescent="0.25">
      <c r="D444" s="2"/>
    </row>
    <row r="445" spans="4:4" x14ac:dyDescent="0.25">
      <c r="D445" s="2"/>
    </row>
    <row r="446" spans="4:4" x14ac:dyDescent="0.25">
      <c r="D446" s="2"/>
    </row>
  </sheetData>
  <sortState ref="A1:B293">
    <sortCondition ref="A1"/>
  </sortState>
  <conditionalFormatting sqref="L3:L48 L52:L354">
    <cfRule type="cellIs" dxfId="3" priority="4" operator="equal">
      <formula>FALSE</formula>
    </cfRule>
  </conditionalFormatting>
  <conditionalFormatting sqref="L49">
    <cfRule type="cellIs" dxfId="2" priority="3" operator="equal">
      <formula>FALSE</formula>
    </cfRule>
  </conditionalFormatting>
  <conditionalFormatting sqref="L50">
    <cfRule type="cellIs" dxfId="1" priority="2" operator="equal">
      <formula>FALSE</formula>
    </cfRule>
  </conditionalFormatting>
  <conditionalFormatting sqref="L51">
    <cfRule type="cellIs" dxfId="0" priority="1" operator="equal">
      <formula>FALSE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J12" sqref="J12"/>
    </sheetView>
  </sheetViews>
  <sheetFormatPr defaultRowHeight="15" x14ac:dyDescent="0.25"/>
  <cols>
    <col min="1" max="1" width="19.28515625" customWidth="1"/>
    <col min="2" max="2" width="11.42578125" style="9" customWidth="1"/>
    <col min="3" max="3" width="8.85546875" style="9"/>
    <col min="4" max="6" width="9.140625" style="9"/>
    <col min="7" max="7" width="8.85546875" style="9"/>
  </cols>
  <sheetData>
    <row r="1" spans="1:7" x14ac:dyDescent="0.25">
      <c r="B1" s="8" t="s">
        <v>314</v>
      </c>
      <c r="C1" s="8"/>
      <c r="D1" s="8"/>
      <c r="E1" s="8"/>
      <c r="F1" s="8"/>
      <c r="G1" s="8"/>
    </row>
    <row r="2" spans="1:7" x14ac:dyDescent="0.25">
      <c r="B2" s="8" t="s">
        <v>303</v>
      </c>
      <c r="C2" s="8" t="s">
        <v>297</v>
      </c>
      <c r="D2" s="3" t="s">
        <v>330</v>
      </c>
      <c r="E2" s="3" t="s">
        <v>309</v>
      </c>
      <c r="F2" s="3" t="s">
        <v>301</v>
      </c>
      <c r="G2" s="8" t="s">
        <v>305</v>
      </c>
    </row>
    <row r="3" spans="1:7" x14ac:dyDescent="0.25">
      <c r="A3" s="3" t="s">
        <v>306</v>
      </c>
      <c r="B3" s="10">
        <f>Individual!T4</f>
        <v>73.055895959958434</v>
      </c>
      <c r="C3" s="10">
        <f>Individual!U4</f>
        <v>16.226487677730621</v>
      </c>
      <c r="D3" s="10">
        <f>Individual!V4</f>
        <v>0</v>
      </c>
      <c r="E3" s="10">
        <f>Individual!W4</f>
        <v>0</v>
      </c>
      <c r="F3" s="10">
        <f>Individual!X4</f>
        <v>0</v>
      </c>
      <c r="G3" s="10">
        <f>Individual!AA4</f>
        <v>89.283008932322261</v>
      </c>
    </row>
    <row r="4" spans="1:7" x14ac:dyDescent="0.25">
      <c r="A4" s="3" t="s">
        <v>367</v>
      </c>
      <c r="B4" s="10">
        <f>Individual!T76</f>
        <v>6.2750429082661867</v>
      </c>
      <c r="C4" s="10">
        <f>Individual!U76</f>
        <v>0</v>
      </c>
      <c r="D4" s="10">
        <f>Individual!V76</f>
        <v>0</v>
      </c>
      <c r="E4" s="10">
        <f>Individual!W76</f>
        <v>0</v>
      </c>
      <c r="F4" s="10">
        <f>Individual!X76</f>
        <v>0</v>
      </c>
      <c r="G4" s="10">
        <f>Individual!AA76</f>
        <v>6.2750429082661867</v>
      </c>
    </row>
    <row r="5" spans="1:7" x14ac:dyDescent="0.25">
      <c r="A5" s="3" t="s">
        <v>312</v>
      </c>
      <c r="B5" s="10">
        <f>Individual!T80</f>
        <v>116.7974826162681</v>
      </c>
      <c r="C5" s="10">
        <f>Individual!U80</f>
        <v>7.2060297094285488</v>
      </c>
      <c r="D5" s="10">
        <f>Individual!V80</f>
        <v>0</v>
      </c>
      <c r="E5" s="10">
        <f>Individual!W80</f>
        <v>0</v>
      </c>
      <c r="F5" s="10">
        <f>Individual!X80</f>
        <v>0.41602300759404898</v>
      </c>
      <c r="G5" s="10">
        <f>Individual!AA80</f>
        <v>124.4195353332907</v>
      </c>
    </row>
    <row r="6" spans="1:7" x14ac:dyDescent="0.25">
      <c r="A6" s="3" t="s">
        <v>313</v>
      </c>
      <c r="B6" s="10">
        <f>Individual!T117</f>
        <v>637.78893222194165</v>
      </c>
      <c r="C6" s="10">
        <f>Individual!U117</f>
        <v>154.48459889162331</v>
      </c>
      <c r="D6" s="10">
        <f>Individual!V117</f>
        <v>0</v>
      </c>
      <c r="E6" s="10">
        <f>Individual!W117</f>
        <v>63.057982228696346</v>
      </c>
      <c r="F6" s="10">
        <f>Individual!X117</f>
        <v>0</v>
      </c>
      <c r="G6" s="10">
        <f>Individual!AA117</f>
        <v>855.51160991266374</v>
      </c>
    </row>
    <row r="7" spans="1:7" x14ac:dyDescent="0.25">
      <c r="A7" s="3" t="s">
        <v>311</v>
      </c>
      <c r="B7" s="10">
        <f>Individual!T273</f>
        <v>269.65647687483579</v>
      </c>
      <c r="C7" s="10">
        <f>Individual!U273</f>
        <v>3.0483552608639002</v>
      </c>
      <c r="D7" s="10">
        <f>Individual!V273</f>
        <v>7.0976603571325541</v>
      </c>
      <c r="E7" s="10">
        <f>Individual!W273</f>
        <v>3.3106857212260365</v>
      </c>
      <c r="F7" s="10">
        <f>Individual!X273</f>
        <v>14.847560553811491</v>
      </c>
      <c r="G7" s="10">
        <f>Individual!AA273</f>
        <v>298.07387111801654</v>
      </c>
    </row>
    <row r="8" spans="1:7" x14ac:dyDescent="0.25">
      <c r="A8" s="3" t="s">
        <v>304</v>
      </c>
      <c r="B8" s="11">
        <f>SUM(B3:B7)</f>
        <v>1103.5738305812702</v>
      </c>
      <c r="C8" s="11">
        <f>SUM(C3:C7)</f>
        <v>180.96547153964639</v>
      </c>
      <c r="D8" s="11">
        <f t="shared" ref="D8:F8" si="0">SUM(D3:D7)</f>
        <v>7.0976603571325541</v>
      </c>
      <c r="E8" s="11">
        <f t="shared" si="0"/>
        <v>66.368667949922383</v>
      </c>
      <c r="F8" s="11">
        <f t="shared" si="0"/>
        <v>15.26358356140554</v>
      </c>
      <c r="G8" s="11">
        <f>SUM(G3:G7)</f>
        <v>1373.5630682045594</v>
      </c>
    </row>
    <row r="9" spans="1:7" x14ac:dyDescent="0.25">
      <c r="A9" s="3" t="s">
        <v>315</v>
      </c>
      <c r="B9" s="12">
        <f>B8/$G8</f>
        <v>0.80343877622146376</v>
      </c>
      <c r="C9" s="12">
        <f>C8/$G8</f>
        <v>0.13174893510801347</v>
      </c>
      <c r="D9" s="12">
        <f t="shared" ref="D9:F9" si="1">D8/$G8</f>
        <v>5.1673348835814268E-3</v>
      </c>
      <c r="E9" s="12">
        <f t="shared" si="1"/>
        <v>4.8318617096101447E-2</v>
      </c>
      <c r="F9" s="12">
        <f t="shared" si="1"/>
        <v>1.1112400962670899E-2</v>
      </c>
      <c r="G9" s="12">
        <f>G8/$G8</f>
        <v>1</v>
      </c>
    </row>
    <row r="11" spans="1:7" x14ac:dyDescent="0.25">
      <c r="A11" s="3" t="s">
        <v>368</v>
      </c>
      <c r="G11" s="10">
        <f>SUM(Individual!D354,Individual!D352,Individual!D351)</f>
        <v>32.80001525878906</v>
      </c>
    </row>
    <row r="12" spans="1:7" x14ac:dyDescent="0.25">
      <c r="A12" s="3" t="s">
        <v>605</v>
      </c>
      <c r="G12" s="10">
        <f>SUM(Individual!D353,Individual!D349,Individual!D350)</f>
        <v>107.83125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4" sqref="B4"/>
    </sheetView>
  </sheetViews>
  <sheetFormatPr defaultRowHeight="15" x14ac:dyDescent="0.25"/>
  <cols>
    <col min="1" max="1" width="7.85546875" style="9" customWidth="1"/>
    <col min="2" max="2" width="15.85546875" style="9" bestFit="1" customWidth="1"/>
  </cols>
  <sheetData>
    <row r="1" spans="1:2" x14ac:dyDescent="0.25">
      <c r="A1" s="8" t="s">
        <v>316</v>
      </c>
      <c r="B1" s="8" t="s">
        <v>317</v>
      </c>
    </row>
    <row r="2" spans="1:2" x14ac:dyDescent="0.25">
      <c r="A2" s="9">
        <v>2014</v>
      </c>
      <c r="B2" s="14">
        <f>SUM(Individual!D15,Individual!D95,Individual!D96,Individual!D97,Individual!D134,Individual!D133,Individual!D288,Individual!D289,Individual!D290)</f>
        <v>131.88336171768606</v>
      </c>
    </row>
    <row r="3" spans="1:2" x14ac:dyDescent="0.25">
      <c r="A3" s="13">
        <v>2015</v>
      </c>
      <c r="B3" s="15">
        <f>SUM(Individual!D16,Individual!D17,Individual!D98,Individual!D135,Individual!D136,Individual!D291,Individual!D292,Individual!D293)</f>
        <v>91.002171535976231</v>
      </c>
    </row>
    <row r="4" spans="1:2" x14ac:dyDescent="0.25">
      <c r="A4" s="13">
        <v>2016</v>
      </c>
      <c r="B4" s="14">
        <f>SUM(Individual!D99,Individual!D100,Individual!D137,Individual!D138,Individual!D139,Individual!D294,Individual!D295,Individual!D296,Individual!D297)</f>
        <v>139.42344769928604</v>
      </c>
    </row>
    <row r="5" spans="1:2" x14ac:dyDescent="0.25">
      <c r="A5" s="9" t="s">
        <v>318</v>
      </c>
      <c r="B5" s="14"/>
    </row>
    <row r="6" spans="1:2" x14ac:dyDescent="0.25">
      <c r="B6" s="14"/>
    </row>
    <row r="7" spans="1:2" x14ac:dyDescent="0.25">
      <c r="B7" s="14"/>
    </row>
    <row r="8" spans="1:2" x14ac:dyDescent="0.25">
      <c r="B8" s="14"/>
    </row>
    <row r="9" spans="1:2" x14ac:dyDescent="0.25">
      <c r="B9" s="14"/>
    </row>
    <row r="10" spans="1:2" x14ac:dyDescent="0.25">
      <c r="B10" s="14"/>
    </row>
    <row r="11" spans="1:2" x14ac:dyDescent="0.25">
      <c r="B11" s="14"/>
    </row>
    <row r="12" spans="1:2" x14ac:dyDescent="0.25">
      <c r="B12" s="14"/>
    </row>
    <row r="13" spans="1:2" x14ac:dyDescent="0.25">
      <c r="B13" s="14"/>
    </row>
    <row r="14" spans="1:2" x14ac:dyDescent="0.25">
      <c r="B14" s="14"/>
    </row>
    <row r="15" spans="1:2" x14ac:dyDescent="0.25">
      <c r="B15" s="14"/>
    </row>
    <row r="16" spans="1:2" x14ac:dyDescent="0.25">
      <c r="B16" s="14"/>
    </row>
    <row r="17" spans="2:2" x14ac:dyDescent="0.25">
      <c r="B17" s="14"/>
    </row>
    <row r="18" spans="2:2" x14ac:dyDescent="0.25">
      <c r="B18" s="14"/>
    </row>
    <row r="19" spans="2:2" x14ac:dyDescent="0.25">
      <c r="B19" s="14"/>
    </row>
    <row r="20" spans="2:2" x14ac:dyDescent="0.25">
      <c r="B20" s="14"/>
    </row>
    <row r="21" spans="2:2" x14ac:dyDescent="0.25">
      <c r="B21" s="14"/>
    </row>
    <row r="22" spans="2:2" x14ac:dyDescent="0.25">
      <c r="B22" s="14"/>
    </row>
    <row r="23" spans="2:2" x14ac:dyDescent="0.25">
      <c r="B23" s="14"/>
    </row>
    <row r="24" spans="2:2" x14ac:dyDescent="0.25">
      <c r="B24" s="14"/>
    </row>
    <row r="25" spans="2:2" x14ac:dyDescent="0.25">
      <c r="B25" s="14"/>
    </row>
    <row r="26" spans="2:2" x14ac:dyDescent="0.25">
      <c r="B26" s="14"/>
    </row>
    <row r="27" spans="2:2" x14ac:dyDescent="0.25">
      <c r="B27" s="14"/>
    </row>
    <row r="28" spans="2:2" x14ac:dyDescent="0.25">
      <c r="B28" s="14"/>
    </row>
    <row r="29" spans="2:2" x14ac:dyDescent="0.25">
      <c r="B29" s="14"/>
    </row>
    <row r="30" spans="2:2" x14ac:dyDescent="0.25">
      <c r="B30" s="14"/>
    </row>
    <row r="31" spans="2:2" x14ac:dyDescent="0.25">
      <c r="B3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Individual</vt:lpstr>
      <vt:lpstr>Total</vt:lpstr>
      <vt:lpstr>Year Total</vt:lpstr>
    </vt:vector>
  </TitlesOfParts>
  <Company>University of Kansas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Rector, Steve</dc:creator>
  <cp:lastModifiedBy>Paden, John D.</cp:lastModifiedBy>
  <dcterms:created xsi:type="dcterms:W3CDTF">2018-03-06T13:28:13Z</dcterms:created>
  <dcterms:modified xsi:type="dcterms:W3CDTF">2021-06-03T21:33:40Z</dcterms:modified>
</cp:coreProperties>
</file>