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adr\OneDrive - Manulife\ADMU\CS129.18A-2019-2020\Workbooks\NB Excel\"/>
    </mc:Choice>
  </mc:AlternateContent>
  <xr:revisionPtr revIDLastSave="0" documentId="13_ncr:1_{440E4D59-B316-4492-8366-279632B9F2EC}" xr6:coauthVersionLast="36" xr6:coauthVersionMax="36" xr10:uidLastSave="{00000000-0000-0000-0000-000000000000}"/>
  <bookViews>
    <workbookView xWindow="0" yWindow="0" windowWidth="20490" windowHeight="7095" firstSheet="4" activeTab="8" xr2:uid="{00000000-000D-0000-FFFF-FFFF00000000}"/>
  </bookViews>
  <sheets>
    <sheet name="Ex2" sheetId="2" state="hidden" r:id="rId1"/>
    <sheet name="0" sheetId="3" r:id="rId2"/>
    <sheet name="Step1" sheetId="4" r:id="rId3"/>
    <sheet name="Step2(Auto)(N)" sheetId="5" r:id="rId4"/>
    <sheet name="Step2(Auto)" sheetId="6" r:id="rId5"/>
    <sheet name="Step2(Sports)" sheetId="7" r:id="rId6"/>
    <sheet name="Step2(Comp)" sheetId="8" r:id="rId7"/>
    <sheet name="Step3Classify(N)" sheetId="9" r:id="rId8"/>
    <sheet name="Step3Classif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0" l="1"/>
  <c r="G30" i="2"/>
  <c r="H24" i="2"/>
  <c r="N7" i="2" s="1"/>
  <c r="I23" i="2"/>
  <c r="I22" i="2"/>
  <c r="N17" i="2" s="1"/>
  <c r="I21" i="2"/>
  <c r="N20" i="2"/>
  <c r="I20" i="2"/>
  <c r="N19" i="2"/>
  <c r="I19" i="2"/>
  <c r="N18" i="2"/>
  <c r="I18" i="2"/>
  <c r="I17" i="2"/>
  <c r="N16" i="2"/>
  <c r="I16" i="2"/>
  <c r="I24" i="2" s="1"/>
  <c r="H12" i="2"/>
  <c r="M6" i="2" s="1"/>
  <c r="I11" i="2"/>
  <c r="M20" i="2" s="1"/>
  <c r="I10" i="2"/>
  <c r="M17" i="2" s="1"/>
  <c r="I9" i="2"/>
  <c r="N8" i="2"/>
  <c r="I8" i="2"/>
  <c r="I7" i="2"/>
  <c r="M18" i="2" s="1"/>
  <c r="N6" i="2"/>
  <c r="I6" i="2"/>
  <c r="N5" i="2"/>
  <c r="M5" i="2"/>
  <c r="I5" i="2"/>
  <c r="M16" i="2" s="1"/>
  <c r="N4" i="2"/>
  <c r="I4" i="2"/>
  <c r="I12" i="2" s="1"/>
  <c r="M19" i="2" l="1"/>
  <c r="H28" i="2"/>
  <c r="M4" i="2"/>
  <c r="M8" i="2"/>
  <c r="H29" i="2"/>
  <c r="M7" i="2"/>
  <c r="D13" i="10"/>
  <c r="D14" i="10"/>
  <c r="D12" i="10"/>
  <c r="D8" i="10" l="1"/>
  <c r="D6" i="10"/>
  <c r="D7" i="10"/>
  <c r="M11" i="2"/>
  <c r="M23" i="2"/>
  <c r="H30" i="2"/>
  <c r="M22" i="2"/>
  <c r="M10" i="2"/>
</calcChain>
</file>

<file path=xl/sharedStrings.xml><?xml version="1.0" encoding="utf-8"?>
<sst xmlns="http://schemas.openxmlformats.org/spreadsheetml/2006/main" count="428" uniqueCount="117">
  <si>
    <t>DATASET</t>
  </si>
  <si>
    <t>FREQUENCY COUNT</t>
  </si>
  <si>
    <t>TASK: Classify Category</t>
  </si>
  <si>
    <t>Document</t>
  </si>
  <si>
    <t>Content</t>
  </si>
  <si>
    <t>Category</t>
  </si>
  <si>
    <t>D1</t>
  </si>
  <si>
    <t>Saturn Dealer’s Car</t>
  </si>
  <si>
    <t>Auto</t>
  </si>
  <si>
    <t>D6</t>
  </si>
  <si>
    <t>Car Toyota Play</t>
  </si>
  <si>
    <t>?</t>
  </si>
  <si>
    <t>D2</t>
  </si>
  <si>
    <t>Toyota Car Tercel</t>
  </si>
  <si>
    <t>D7</t>
  </si>
  <si>
    <t>Game GIFs Muscle</t>
  </si>
  <si>
    <t>D3</t>
  </si>
  <si>
    <t>Baseball Game Play</t>
  </si>
  <si>
    <t>Sports</t>
  </si>
  <si>
    <t>D4</t>
  </si>
  <si>
    <t>Game Pulled Muscle Game</t>
  </si>
  <si>
    <t>D5</t>
  </si>
  <si>
    <t>Colored GIFs Root</t>
  </si>
  <si>
    <t>Computer</t>
  </si>
  <si>
    <t>Vocabulary (V)</t>
  </si>
  <si>
    <t>{Saturn, Dealers, Car, Toyota, Tercel, Baseball, Game, Play, Pulled, Muscle, Colored, Root}</t>
  </si>
  <si>
    <t>|V|</t>
  </si>
  <si>
    <t>ANALYSIS</t>
  </si>
  <si>
    <t>TEST</t>
  </si>
  <si>
    <t>ID</t>
  </si>
  <si>
    <t>Play</t>
  </si>
  <si>
    <t>Word</t>
  </si>
  <si>
    <t>Language</t>
  </si>
  <si>
    <t>Count</t>
  </si>
  <si>
    <t>Language: Casual</t>
  </si>
  <si>
    <t>Total</t>
  </si>
  <si>
    <t>Letter 1: Hi Sir, I love you</t>
  </si>
  <si>
    <t>Hi</t>
  </si>
  <si>
    <t>Casual</t>
  </si>
  <si>
    <t>P(word|casual)</t>
  </si>
  <si>
    <t>P(word|formal)</t>
  </si>
  <si>
    <t>Sir</t>
  </si>
  <si>
    <t>Formal</t>
  </si>
  <si>
    <t>Are</t>
  </si>
  <si>
    <t>Dear</t>
  </si>
  <si>
    <t>How</t>
  </si>
  <si>
    <t>I</t>
  </si>
  <si>
    <t>Love</t>
  </si>
  <si>
    <t>You</t>
  </si>
  <si>
    <t>Step 1: Convert documents to feature sets. Where the attributes are the possible words and the values are the frequency the word occurs in the document.</t>
  </si>
  <si>
    <t>P(casual|word)</t>
  </si>
  <si>
    <t>P(casual) * Product(P(word|casual))</t>
  </si>
  <si>
    <t>Words</t>
  </si>
  <si>
    <t>CASUAL</t>
  </si>
  <si>
    <t>Saturn</t>
  </si>
  <si>
    <t>Dealers</t>
  </si>
  <si>
    <t>Car</t>
  </si>
  <si>
    <t>Toyota</t>
  </si>
  <si>
    <t>Tercel</t>
  </si>
  <si>
    <t>Baseball</t>
  </si>
  <si>
    <t>Game</t>
  </si>
  <si>
    <t>Pulled</t>
  </si>
  <si>
    <t>Muscle</t>
  </si>
  <si>
    <t>Colored</t>
  </si>
  <si>
    <t>GIFs</t>
  </si>
  <si>
    <t>Root</t>
  </si>
  <si>
    <t>P(formal|word)</t>
  </si>
  <si>
    <t>P(formal) * Product(P(word|formal))</t>
  </si>
  <si>
    <t>Game Baseball Game Play</t>
  </si>
  <si>
    <t>Pulled Muscle Game</t>
  </si>
  <si>
    <t>Language: Formal</t>
  </si>
  <si>
    <t>Letter 1: Dear Sir, how are you</t>
  </si>
  <si>
    <t>Step 2(Auto) (with notes): Looking at documents classified as "Auto"</t>
  </si>
  <si>
    <t>Step 2(Auto): Looking at documents classified as "Auto"</t>
  </si>
  <si>
    <t>Prior Computation</t>
  </si>
  <si>
    <t>P(Auto)</t>
  </si>
  <si>
    <t>(no. of documents classified into the category) / (total number of documents)</t>
  </si>
  <si>
    <t>Likelihood Computation</t>
  </si>
  <si>
    <t>Compute</t>
  </si>
  <si>
    <t>FORMAL</t>
  </si>
  <si>
    <t>P(Saturn|Auto), P(Dealers|Auto), P(Car|Auto), P(Toyota|Auto), P(Tercel|Auto)</t>
  </si>
  <si>
    <t>Let n be</t>
  </si>
  <si>
    <t>Number of words in the [Auto] cases</t>
  </si>
  <si>
    <t>Let nk be</t>
  </si>
  <si>
    <t>Number of times k word appears in [Auto] cases</t>
  </si>
  <si>
    <t>Let p(wk | Auto)</t>
  </si>
  <si>
    <t>(nk+1)/(n+|V|)</t>
  </si>
  <si>
    <t>Summary</t>
  </si>
  <si>
    <t>P(wk|Auto)</t>
  </si>
  <si>
    <t>Total Count</t>
  </si>
  <si>
    <t>P(Language)</t>
  </si>
  <si>
    <t>where</t>
  </si>
  <si>
    <t>n</t>
  </si>
  <si>
    <t>P(word|Auto)</t>
  </si>
  <si>
    <t>Step 2(Sports): Looking at documents classified as "Sports"</t>
  </si>
  <si>
    <t>Step 2(Computer): Looking at documents classified as "Computer"</t>
  </si>
  <si>
    <t>Step 3: Classification</t>
  </si>
  <si>
    <t>Formula</t>
  </si>
  <si>
    <t>c is the classification/category</t>
  </si>
  <si>
    <t>x is the word</t>
  </si>
  <si>
    <r>
      <t xml:space="preserve">Classifying D6: </t>
    </r>
    <r>
      <rPr>
        <b/>
        <sz val="10"/>
        <rFont val="Arial"/>
      </rPr>
      <t>Car Toyota Play</t>
    </r>
  </si>
  <si>
    <r>
      <t xml:space="preserve">if </t>
    </r>
    <r>
      <rPr>
        <b/>
        <sz val="10"/>
        <rFont val="Arial"/>
      </rPr>
      <t>Auto</t>
    </r>
    <r>
      <rPr>
        <sz val="10"/>
        <color rgb="FF000000"/>
        <rFont val="Arial"/>
      </rPr>
      <t>:</t>
    </r>
  </si>
  <si>
    <t>P(Auto)*P(Car|Auto)*P(Toyota|Auto)*P(Play|Auto)</t>
  </si>
  <si>
    <t>&lt;&lt;&lt;MAXIMUM&gt;&gt;&gt;</t>
  </si>
  <si>
    <r>
      <t xml:space="preserve">if </t>
    </r>
    <r>
      <rPr>
        <b/>
        <sz val="10"/>
        <rFont val="Arial"/>
      </rPr>
      <t>Sports</t>
    </r>
    <r>
      <rPr>
        <sz val="10"/>
        <color rgb="FF000000"/>
        <rFont val="Arial"/>
      </rPr>
      <t>:</t>
    </r>
  </si>
  <si>
    <t>P(Sports)*P(Car|Sports)*P(Toyota|Sports)*P(Play|Sports)</t>
  </si>
  <si>
    <r>
      <t xml:space="preserve">if </t>
    </r>
    <r>
      <rPr>
        <b/>
        <sz val="10"/>
        <rFont val="Arial"/>
      </rPr>
      <t>Computer</t>
    </r>
    <r>
      <rPr>
        <sz val="10"/>
        <color rgb="FF000000"/>
        <rFont val="Arial"/>
      </rPr>
      <t>:</t>
    </r>
  </si>
  <si>
    <t>P(Computer)*P(Car|Computer)*P(Toyota|Computer)*P(Play|Computer)</t>
  </si>
  <si>
    <r>
      <t xml:space="preserve">Classification for Car Toyota Play: </t>
    </r>
    <r>
      <rPr>
        <b/>
        <sz val="10"/>
        <rFont val="Arial"/>
      </rPr>
      <t>Auto</t>
    </r>
  </si>
  <si>
    <t>Classifying D7: Game GIFs Muscle</t>
  </si>
  <si>
    <r>
      <t xml:space="preserve">if </t>
    </r>
    <r>
      <rPr>
        <b/>
        <sz val="10"/>
        <rFont val="Arial"/>
      </rPr>
      <t>Auto</t>
    </r>
    <r>
      <rPr>
        <sz val="10"/>
        <color rgb="FF000000"/>
        <rFont val="Arial"/>
      </rPr>
      <t>:</t>
    </r>
  </si>
  <si>
    <t>P(Auto)*P(Game|Auto)*P(GIFs|Auto)*P(Muscle|Auto)</t>
  </si>
  <si>
    <r>
      <t xml:space="preserve">if </t>
    </r>
    <r>
      <rPr>
        <b/>
        <sz val="10"/>
        <rFont val="Arial"/>
      </rPr>
      <t>Sports</t>
    </r>
    <r>
      <rPr>
        <sz val="10"/>
        <color rgb="FF000000"/>
        <rFont val="Arial"/>
      </rPr>
      <t>:</t>
    </r>
  </si>
  <si>
    <t>P(Sports)*P(Game|Sports)*P(GIFs|Sports)*P(Muscle|Sports)</t>
  </si>
  <si>
    <r>
      <t xml:space="preserve">if </t>
    </r>
    <r>
      <rPr>
        <b/>
        <sz val="10"/>
        <rFont val="Arial"/>
      </rPr>
      <t>Computer</t>
    </r>
    <r>
      <rPr>
        <sz val="10"/>
        <color rgb="FF000000"/>
        <rFont val="Arial"/>
      </rPr>
      <t>:</t>
    </r>
  </si>
  <si>
    <t>P(Computer)*P(Game|Computer)*P(GIFs|Computer)*P(Muscle|Computer)</t>
  </si>
  <si>
    <r>
      <t xml:space="preserve">Classification for Game GIFs Muscle: </t>
    </r>
    <r>
      <rPr>
        <b/>
        <sz val="10"/>
        <rFont val="Arial"/>
      </rPr>
      <t>Sports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</si>
</sst>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u/>
      <sz val="10"/>
      <name val="Arial"/>
    </font>
    <font>
      <sz val="10"/>
      <color rgb="FF000000"/>
      <name val="Arial"/>
    </font>
    <font>
      <u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4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/>
    <xf numFmtId="0" fontId="2" fillId="4" borderId="0" xfId="0" applyFont="1" applyFill="1" applyAlignment="1"/>
    <xf numFmtId="0" fontId="5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0" fontId="3" fillId="4" borderId="0" xfId="0" applyFont="1" applyFill="1" applyAlignment="1"/>
    <xf numFmtId="0" fontId="8" fillId="0" borderId="0" xfId="0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/>
    <xf numFmtId="0" fontId="1" fillId="0" borderId="0" xfId="0" applyFont="1" applyAlignment="1">
      <alignment horizontal="left"/>
    </xf>
    <xf numFmtId="0" fontId="3" fillId="7" borderId="0" xfId="0" applyFont="1" applyFill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3" fillId="4" borderId="0" xfId="0" applyFont="1" applyFill="1"/>
    <xf numFmtId="0" fontId="5" fillId="4" borderId="0" xfId="0" applyFont="1" applyFill="1" applyAlignment="1"/>
    <xf numFmtId="0" fontId="2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/>
    <xf numFmtId="0" fontId="3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171450</xdr:colOff>
      <xdr:row>3</xdr:row>
      <xdr:rowOff>104775</xdr:rowOff>
    </xdr:to>
    <xdr:pic>
      <xdr:nvPicPr>
        <xdr:cNvPr id="2" name="Picture 1" descr="https://amitranga.files.wordpress.com/2014/06/prob3.jpg?w=321&amp;h=75">
          <a:extLst>
            <a:ext uri="{FF2B5EF4-FFF2-40B4-BE49-F238E27FC236}">
              <a16:creationId xmlns:a16="http://schemas.microsoft.com/office/drawing/2014/main" id="{C56FECB2-385C-4A6E-993C-18C641BF0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3850"/>
          <a:ext cx="30575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0"/>
  <sheetViews>
    <sheetView workbookViewId="0"/>
  </sheetViews>
  <sheetFormatPr defaultColWidth="14.42578125" defaultRowHeight="15.75" customHeight="1" x14ac:dyDescent="0.2"/>
  <cols>
    <col min="1" max="1" width="7.85546875" customWidth="1"/>
    <col min="5" max="5" width="3.42578125" customWidth="1"/>
    <col min="10" max="10" width="4.28515625" customWidth="1"/>
    <col min="11" max="11" width="14.5703125" customWidth="1"/>
    <col min="12" max="12" width="32.42578125" customWidth="1"/>
  </cols>
  <sheetData>
    <row r="1" spans="1:14" ht="15.75" customHeight="1" x14ac:dyDescent="0.2">
      <c r="A1" s="35" t="s">
        <v>1</v>
      </c>
      <c r="B1" s="36"/>
      <c r="C1" s="36"/>
      <c r="D1" s="36"/>
      <c r="E1" s="3"/>
      <c r="F1" s="35" t="s">
        <v>27</v>
      </c>
      <c r="G1" s="36"/>
      <c r="H1" s="36"/>
      <c r="I1" s="36"/>
      <c r="K1" s="4"/>
      <c r="L1" s="37" t="s">
        <v>28</v>
      </c>
      <c r="M1" s="36"/>
      <c r="N1" s="36"/>
    </row>
    <row r="2" spans="1:14" ht="15.75" customHeight="1" x14ac:dyDescent="0.2">
      <c r="A2" s="5" t="s">
        <v>29</v>
      </c>
      <c r="B2" s="5" t="s">
        <v>31</v>
      </c>
      <c r="C2" s="5" t="s">
        <v>32</v>
      </c>
      <c r="D2" s="5" t="s">
        <v>33</v>
      </c>
      <c r="E2" s="3"/>
      <c r="F2" s="38" t="s">
        <v>34</v>
      </c>
      <c r="G2" s="36"/>
      <c r="H2" s="36"/>
      <c r="I2" s="36"/>
      <c r="K2" s="4"/>
      <c r="L2" s="39" t="s">
        <v>36</v>
      </c>
      <c r="M2" s="36"/>
      <c r="N2" s="36"/>
    </row>
    <row r="3" spans="1:14" ht="15.75" customHeight="1" x14ac:dyDescent="0.2">
      <c r="A3" s="6">
        <v>1</v>
      </c>
      <c r="B3" s="6" t="s">
        <v>37</v>
      </c>
      <c r="C3" s="6" t="s">
        <v>38</v>
      </c>
      <c r="D3" s="6">
        <v>100</v>
      </c>
      <c r="E3" s="3"/>
      <c r="F3" s="7" t="s">
        <v>31</v>
      </c>
      <c r="G3" s="7" t="s">
        <v>32</v>
      </c>
      <c r="H3" s="7" t="s">
        <v>33</v>
      </c>
      <c r="I3" s="7" t="s">
        <v>39</v>
      </c>
      <c r="K3" s="4"/>
      <c r="L3" s="7" t="s">
        <v>31</v>
      </c>
      <c r="M3" s="1" t="s">
        <v>39</v>
      </c>
      <c r="N3" s="1" t="s">
        <v>40</v>
      </c>
    </row>
    <row r="4" spans="1:14" ht="15.75" customHeight="1" x14ac:dyDescent="0.2">
      <c r="A4" s="6">
        <v>2</v>
      </c>
      <c r="B4" s="6" t="s">
        <v>41</v>
      </c>
      <c r="C4" s="6" t="s">
        <v>42</v>
      </c>
      <c r="D4" s="6">
        <v>200</v>
      </c>
      <c r="E4" s="3"/>
      <c r="F4" s="8" t="s">
        <v>43</v>
      </c>
      <c r="G4" s="8" t="s">
        <v>38</v>
      </c>
      <c r="H4" s="9">
        <v>500</v>
      </c>
      <c r="I4" s="10">
        <f t="shared" ref="I4:I11" si="0">H4/SUM(H$4:H$11)</f>
        <v>0.11494252873563218</v>
      </c>
      <c r="K4" s="4"/>
      <c r="L4" s="2" t="s">
        <v>37</v>
      </c>
      <c r="M4">
        <f>H6/H12</f>
        <v>2.2988505747126436E-2</v>
      </c>
      <c r="N4">
        <f>H18/H24</f>
        <v>0</v>
      </c>
    </row>
    <row r="5" spans="1:14" ht="15.75" customHeight="1" x14ac:dyDescent="0.2">
      <c r="A5" s="6">
        <v>3</v>
      </c>
      <c r="B5" s="6" t="s">
        <v>41</v>
      </c>
      <c r="C5" s="6" t="s">
        <v>38</v>
      </c>
      <c r="D5" s="6">
        <v>100</v>
      </c>
      <c r="E5" s="3"/>
      <c r="F5" s="8" t="s">
        <v>44</v>
      </c>
      <c r="G5" s="8" t="s">
        <v>38</v>
      </c>
      <c r="H5" s="9">
        <v>800</v>
      </c>
      <c r="I5" s="10">
        <f t="shared" si="0"/>
        <v>0.18390804597701149</v>
      </c>
      <c r="K5" s="4"/>
      <c r="L5" s="2" t="s">
        <v>41</v>
      </c>
      <c r="M5">
        <f>H10/H12</f>
        <v>2.2988505747126436E-2</v>
      </c>
      <c r="N5">
        <f>H22/H24</f>
        <v>7.0175438596491224E-2</v>
      </c>
    </row>
    <row r="6" spans="1:14" ht="15.75" customHeight="1" x14ac:dyDescent="0.2">
      <c r="A6" s="6">
        <v>4</v>
      </c>
      <c r="B6" s="6" t="s">
        <v>45</v>
      </c>
      <c r="C6" s="6" t="s">
        <v>38</v>
      </c>
      <c r="D6" s="6">
        <v>400</v>
      </c>
      <c r="E6" s="3"/>
      <c r="F6" s="8" t="s">
        <v>37</v>
      </c>
      <c r="G6" s="8" t="s">
        <v>38</v>
      </c>
      <c r="H6" s="9">
        <v>100</v>
      </c>
      <c r="I6" s="10">
        <f t="shared" si="0"/>
        <v>2.2988505747126436E-2</v>
      </c>
      <c r="K6" s="4"/>
      <c r="L6" s="2" t="s">
        <v>46</v>
      </c>
      <c r="M6">
        <f>H8/H12</f>
        <v>0.27586206896551724</v>
      </c>
      <c r="N6">
        <f>H20/H24</f>
        <v>0.2807017543859649</v>
      </c>
    </row>
    <row r="7" spans="1:14" ht="15.75" customHeight="1" x14ac:dyDescent="0.2">
      <c r="A7" s="6">
        <v>5</v>
      </c>
      <c r="B7" s="6" t="s">
        <v>45</v>
      </c>
      <c r="C7" s="6" t="s">
        <v>42</v>
      </c>
      <c r="D7" s="6">
        <v>250</v>
      </c>
      <c r="E7" s="3"/>
      <c r="F7" s="8" t="s">
        <v>45</v>
      </c>
      <c r="G7" s="8" t="s">
        <v>38</v>
      </c>
      <c r="H7" s="9">
        <v>400</v>
      </c>
      <c r="I7" s="10">
        <f t="shared" si="0"/>
        <v>9.1954022988505746E-2</v>
      </c>
      <c r="K7" s="4"/>
      <c r="L7" s="2" t="s">
        <v>47</v>
      </c>
      <c r="M7">
        <f>H9/H12</f>
        <v>0.10344827586206896</v>
      </c>
      <c r="N7">
        <f>H21/H24</f>
        <v>0</v>
      </c>
    </row>
    <row r="8" spans="1:14" ht="15.75" customHeight="1" x14ac:dyDescent="0.2">
      <c r="A8" s="6">
        <v>6</v>
      </c>
      <c r="B8" s="6" t="s">
        <v>47</v>
      </c>
      <c r="C8" s="6" t="s">
        <v>38</v>
      </c>
      <c r="D8" s="6">
        <v>450</v>
      </c>
      <c r="E8" s="3"/>
      <c r="F8" s="8" t="s">
        <v>46</v>
      </c>
      <c r="G8" s="8" t="s">
        <v>38</v>
      </c>
      <c r="H8" s="9">
        <v>1200</v>
      </c>
      <c r="I8" s="10">
        <f t="shared" si="0"/>
        <v>0.27586206896551724</v>
      </c>
      <c r="K8" s="4"/>
      <c r="L8" s="2" t="s">
        <v>48</v>
      </c>
      <c r="M8">
        <f>H11/H12</f>
        <v>0.18390804597701149</v>
      </c>
      <c r="N8">
        <f>H23/H24</f>
        <v>0.17543859649122806</v>
      </c>
    </row>
    <row r="9" spans="1:14" ht="15.75" customHeight="1" x14ac:dyDescent="0.2">
      <c r="A9" s="6">
        <v>7</v>
      </c>
      <c r="B9" s="6" t="s">
        <v>48</v>
      </c>
      <c r="C9" s="6" t="s">
        <v>38</v>
      </c>
      <c r="D9" s="6">
        <v>800</v>
      </c>
      <c r="E9" s="3"/>
      <c r="F9" s="8" t="s">
        <v>47</v>
      </c>
      <c r="G9" s="8" t="s">
        <v>38</v>
      </c>
      <c r="H9" s="9">
        <v>450</v>
      </c>
      <c r="I9" s="10">
        <f t="shared" si="0"/>
        <v>0.10344827586206896</v>
      </c>
    </row>
    <row r="10" spans="1:14" ht="15.75" customHeight="1" x14ac:dyDescent="0.2">
      <c r="A10" s="6">
        <v>8</v>
      </c>
      <c r="B10" s="6" t="s">
        <v>48</v>
      </c>
      <c r="C10" s="6" t="s">
        <v>42</v>
      </c>
      <c r="D10" s="6">
        <v>500</v>
      </c>
      <c r="E10" s="3"/>
      <c r="F10" s="8" t="s">
        <v>41</v>
      </c>
      <c r="G10" s="8" t="s">
        <v>38</v>
      </c>
      <c r="H10" s="9">
        <v>100</v>
      </c>
      <c r="I10" s="10">
        <f t="shared" si="0"/>
        <v>2.2988505747126436E-2</v>
      </c>
      <c r="K10" s="2" t="s">
        <v>50</v>
      </c>
      <c r="L10" s="2" t="s">
        <v>51</v>
      </c>
      <c r="M10">
        <f>H28*PRODUCT(M4:M8)</f>
        <v>1.6756921014210549E-6</v>
      </c>
      <c r="N10" s="17" t="s">
        <v>53</v>
      </c>
    </row>
    <row r="11" spans="1:14" ht="15.75" customHeight="1" x14ac:dyDescent="0.2">
      <c r="A11" s="6">
        <v>9</v>
      </c>
      <c r="B11" s="6" t="s">
        <v>43</v>
      </c>
      <c r="C11" s="6" t="s">
        <v>42</v>
      </c>
      <c r="D11" s="6">
        <v>500</v>
      </c>
      <c r="E11" s="3"/>
      <c r="F11" s="8" t="s">
        <v>48</v>
      </c>
      <c r="G11" s="8" t="s">
        <v>38</v>
      </c>
      <c r="H11" s="9">
        <v>800</v>
      </c>
      <c r="I11" s="10">
        <f t="shared" si="0"/>
        <v>0.18390804597701149</v>
      </c>
      <c r="K11" s="19" t="s">
        <v>66</v>
      </c>
      <c r="L11" s="2" t="s">
        <v>67</v>
      </c>
      <c r="M11">
        <f>H29*PRODUCT(N4:N8)</f>
        <v>0</v>
      </c>
    </row>
    <row r="12" spans="1:14" ht="15.75" customHeight="1" x14ac:dyDescent="0.2">
      <c r="A12" s="6">
        <v>10</v>
      </c>
      <c r="B12" s="6" t="s">
        <v>43</v>
      </c>
      <c r="C12" s="6" t="s">
        <v>38</v>
      </c>
      <c r="D12" s="6">
        <v>500</v>
      </c>
      <c r="E12" s="3"/>
      <c r="F12" s="10"/>
      <c r="G12" s="7" t="s">
        <v>35</v>
      </c>
      <c r="H12" s="20">
        <f t="shared" ref="H12:I12" si="1">SUM(H4:H11)</f>
        <v>4350</v>
      </c>
      <c r="I12" s="7">
        <f t="shared" si="1"/>
        <v>0.99999999999999989</v>
      </c>
    </row>
    <row r="13" spans="1:14" ht="15.75" customHeight="1" x14ac:dyDescent="0.2">
      <c r="A13" s="6">
        <v>11</v>
      </c>
      <c r="B13" s="6" t="s">
        <v>46</v>
      </c>
      <c r="C13" s="6" t="s">
        <v>38</v>
      </c>
      <c r="D13" s="6">
        <v>1200</v>
      </c>
      <c r="E13" s="3"/>
      <c r="F13" s="3"/>
      <c r="G13" s="3"/>
      <c r="H13" s="3"/>
      <c r="I13" s="3"/>
    </row>
    <row r="14" spans="1:14" ht="15.75" customHeight="1" x14ac:dyDescent="0.2">
      <c r="A14" s="6">
        <v>12</v>
      </c>
      <c r="B14" s="6" t="s">
        <v>46</v>
      </c>
      <c r="C14" s="6" t="s">
        <v>42</v>
      </c>
      <c r="D14" s="6">
        <v>800</v>
      </c>
      <c r="E14" s="3"/>
      <c r="F14" s="38" t="s">
        <v>70</v>
      </c>
      <c r="G14" s="36"/>
      <c r="H14" s="36"/>
      <c r="I14" s="36"/>
      <c r="K14" s="4"/>
      <c r="L14" s="39" t="s">
        <v>71</v>
      </c>
      <c r="M14" s="36"/>
      <c r="N14" s="36"/>
    </row>
    <row r="15" spans="1:14" ht="15.75" customHeight="1" x14ac:dyDescent="0.2">
      <c r="A15" s="6">
        <v>13</v>
      </c>
      <c r="B15" s="6" t="s">
        <v>44</v>
      </c>
      <c r="C15" s="6" t="s">
        <v>42</v>
      </c>
      <c r="D15" s="6">
        <v>600</v>
      </c>
      <c r="E15" s="3"/>
      <c r="F15" s="7" t="s">
        <v>31</v>
      </c>
      <c r="G15" s="7" t="s">
        <v>32</v>
      </c>
      <c r="H15" s="7" t="s">
        <v>33</v>
      </c>
      <c r="I15" s="7" t="s">
        <v>40</v>
      </c>
      <c r="K15" s="4"/>
      <c r="L15" s="7" t="s">
        <v>31</v>
      </c>
      <c r="M15" s="1" t="s">
        <v>39</v>
      </c>
      <c r="N15" s="1" t="s">
        <v>40</v>
      </c>
    </row>
    <row r="16" spans="1:14" ht="15.75" customHeight="1" x14ac:dyDescent="0.2">
      <c r="A16" s="6">
        <v>14</v>
      </c>
      <c r="B16" s="6" t="s">
        <v>44</v>
      </c>
      <c r="C16" s="6" t="s">
        <v>38</v>
      </c>
      <c r="D16" s="6">
        <v>800</v>
      </c>
      <c r="E16" s="3"/>
      <c r="F16" s="8" t="s">
        <v>43</v>
      </c>
      <c r="G16" s="8" t="s">
        <v>42</v>
      </c>
      <c r="H16" s="9">
        <v>500</v>
      </c>
      <c r="I16" s="10">
        <f t="shared" ref="I16:I23" si="2">H16/SUM(H$16:H$23)</f>
        <v>0.17543859649122806</v>
      </c>
      <c r="K16" s="4"/>
      <c r="L16" s="2" t="s">
        <v>44</v>
      </c>
      <c r="M16">
        <f>I5</f>
        <v>0.18390804597701149</v>
      </c>
      <c r="N16">
        <f>I17</f>
        <v>0.21052631578947367</v>
      </c>
    </row>
    <row r="17" spans="1:14" ht="15.75" customHeight="1" x14ac:dyDescent="0.2">
      <c r="A17" s="3"/>
      <c r="B17" s="3"/>
      <c r="C17" s="3"/>
      <c r="D17" s="3"/>
      <c r="E17" s="3"/>
      <c r="F17" s="8" t="s">
        <v>44</v>
      </c>
      <c r="G17" s="8" t="s">
        <v>42</v>
      </c>
      <c r="H17" s="9">
        <v>600</v>
      </c>
      <c r="I17" s="10">
        <f t="shared" si="2"/>
        <v>0.21052631578947367</v>
      </c>
      <c r="K17" s="4"/>
      <c r="L17" s="2" t="s">
        <v>41</v>
      </c>
      <c r="M17">
        <f>I10</f>
        <v>2.2988505747126436E-2</v>
      </c>
      <c r="N17">
        <f>I22</f>
        <v>7.0175438596491224E-2</v>
      </c>
    </row>
    <row r="18" spans="1:14" ht="15.75" customHeight="1" x14ac:dyDescent="0.2">
      <c r="A18" s="3"/>
      <c r="B18" s="3"/>
      <c r="C18" s="3"/>
      <c r="D18" s="3"/>
      <c r="E18" s="3"/>
      <c r="F18" s="8" t="s">
        <v>37</v>
      </c>
      <c r="G18" s="8" t="s">
        <v>42</v>
      </c>
      <c r="H18" s="9">
        <v>0</v>
      </c>
      <c r="I18" s="10">
        <f t="shared" si="2"/>
        <v>0</v>
      </c>
      <c r="K18" s="4"/>
      <c r="L18" s="2" t="s">
        <v>45</v>
      </c>
      <c r="M18">
        <f>I7</f>
        <v>9.1954022988505746E-2</v>
      </c>
      <c r="N18">
        <f>I19</f>
        <v>8.771929824561403E-2</v>
      </c>
    </row>
    <row r="19" spans="1:14" ht="15.75" customHeight="1" x14ac:dyDescent="0.2">
      <c r="D19" s="3"/>
      <c r="E19" s="3"/>
      <c r="F19" s="8" t="s">
        <v>45</v>
      </c>
      <c r="G19" s="8" t="s">
        <v>42</v>
      </c>
      <c r="H19" s="9">
        <v>250</v>
      </c>
      <c r="I19" s="10">
        <f t="shared" si="2"/>
        <v>8.771929824561403E-2</v>
      </c>
      <c r="K19" s="4"/>
      <c r="L19" s="2" t="s">
        <v>43</v>
      </c>
      <c r="M19">
        <f>I4</f>
        <v>0.11494252873563218</v>
      </c>
      <c r="N19">
        <f>I16</f>
        <v>0.17543859649122806</v>
      </c>
    </row>
    <row r="20" spans="1:14" ht="15.75" customHeight="1" x14ac:dyDescent="0.2">
      <c r="D20" s="3"/>
      <c r="E20" s="3"/>
      <c r="F20" s="8" t="s">
        <v>46</v>
      </c>
      <c r="G20" s="8" t="s">
        <v>42</v>
      </c>
      <c r="H20" s="9">
        <v>800</v>
      </c>
      <c r="I20" s="10">
        <f t="shared" si="2"/>
        <v>0.2807017543859649</v>
      </c>
      <c r="K20" s="4"/>
      <c r="L20" s="2" t="s">
        <v>48</v>
      </c>
      <c r="M20">
        <f>I11</f>
        <v>0.18390804597701149</v>
      </c>
      <c r="N20">
        <f>I23</f>
        <v>0.17543859649122806</v>
      </c>
    </row>
    <row r="21" spans="1:14" ht="15.75" customHeight="1" x14ac:dyDescent="0.2">
      <c r="D21" s="3"/>
      <c r="E21" s="3"/>
      <c r="F21" s="8" t="s">
        <v>47</v>
      </c>
      <c r="G21" s="8" t="s">
        <v>42</v>
      </c>
      <c r="H21" s="9">
        <v>0</v>
      </c>
      <c r="I21" s="10">
        <f t="shared" si="2"/>
        <v>0</v>
      </c>
    </row>
    <row r="22" spans="1:14" ht="12.75" x14ac:dyDescent="0.2">
      <c r="D22" s="3"/>
      <c r="E22" s="3"/>
      <c r="F22" s="8" t="s">
        <v>41</v>
      </c>
      <c r="G22" s="8" t="s">
        <v>42</v>
      </c>
      <c r="H22" s="9">
        <v>200</v>
      </c>
      <c r="I22" s="10">
        <f t="shared" si="2"/>
        <v>7.0175438596491224E-2</v>
      </c>
      <c r="K22" s="2" t="s">
        <v>50</v>
      </c>
      <c r="L22" s="2" t="s">
        <v>51</v>
      </c>
      <c r="M22">
        <f>H28*PRODUCT(M16:M20)</f>
        <v>4.9650136338401624E-6</v>
      </c>
    </row>
    <row r="23" spans="1:14" ht="12.75" x14ac:dyDescent="0.2">
      <c r="E23" s="3"/>
      <c r="F23" s="8" t="s">
        <v>48</v>
      </c>
      <c r="G23" s="8" t="s">
        <v>42</v>
      </c>
      <c r="H23" s="9">
        <v>500</v>
      </c>
      <c r="I23" s="10">
        <f t="shared" si="2"/>
        <v>0.17543859649122806</v>
      </c>
      <c r="K23" s="19" t="s">
        <v>66</v>
      </c>
      <c r="L23" s="2" t="s">
        <v>67</v>
      </c>
      <c r="M23">
        <f>H29*PRODUCT(N16:N20)</f>
        <v>1.5788807396538386E-5</v>
      </c>
      <c r="N23" s="17" t="s">
        <v>79</v>
      </c>
    </row>
    <row r="24" spans="1:14" ht="12.75" x14ac:dyDescent="0.2">
      <c r="A24" s="3"/>
      <c r="B24" s="3"/>
      <c r="C24" s="3"/>
      <c r="D24" s="3"/>
      <c r="E24" s="3"/>
      <c r="F24" s="10"/>
      <c r="G24" s="7" t="s">
        <v>35</v>
      </c>
      <c r="H24" s="20">
        <f t="shared" ref="H24:I24" si="3">SUM(H16:H23)</f>
        <v>2850</v>
      </c>
      <c r="I24" s="26">
        <f t="shared" si="3"/>
        <v>0.99999999999999989</v>
      </c>
    </row>
    <row r="25" spans="1:14" ht="12.75" x14ac:dyDescent="0.2">
      <c r="F25" s="4"/>
      <c r="G25" s="4"/>
      <c r="H25" s="4"/>
      <c r="I25" s="4"/>
    </row>
    <row r="26" spans="1:14" ht="12.75" x14ac:dyDescent="0.2">
      <c r="F26" s="38" t="s">
        <v>87</v>
      </c>
      <c r="G26" s="36"/>
      <c r="H26" s="36"/>
      <c r="I26" s="4"/>
    </row>
    <row r="27" spans="1:14" ht="12.75" x14ac:dyDescent="0.2">
      <c r="F27" s="28" t="s">
        <v>32</v>
      </c>
      <c r="G27" s="28" t="s">
        <v>89</v>
      </c>
      <c r="H27" s="28" t="s">
        <v>90</v>
      </c>
    </row>
    <row r="28" spans="1:14" ht="12.75" x14ac:dyDescent="0.2">
      <c r="F28" s="6" t="s">
        <v>38</v>
      </c>
      <c r="G28" s="6">
        <v>4350</v>
      </c>
      <c r="H28" s="3">
        <f>H12/SUM(H12+H24)</f>
        <v>0.60416666666666663</v>
      </c>
    </row>
    <row r="29" spans="1:14" ht="12.75" x14ac:dyDescent="0.2">
      <c r="F29" s="6" t="s">
        <v>42</v>
      </c>
      <c r="G29" s="6">
        <v>2850</v>
      </c>
      <c r="H29" s="3">
        <f>H24/SUM(H24,H12)</f>
        <v>0.39583333333333331</v>
      </c>
    </row>
    <row r="30" spans="1:14" ht="12.75" x14ac:dyDescent="0.2">
      <c r="F30" s="6" t="s">
        <v>35</v>
      </c>
      <c r="G30" s="3">
        <f t="shared" ref="G30:H30" si="4">SUM(G28:G29)</f>
        <v>7200</v>
      </c>
      <c r="H30" s="3">
        <f t="shared" si="4"/>
        <v>1</v>
      </c>
    </row>
  </sheetData>
  <mergeCells count="8">
    <mergeCell ref="L1:N1"/>
    <mergeCell ref="L2:N2"/>
    <mergeCell ref="L14:N14"/>
    <mergeCell ref="F2:I2"/>
    <mergeCell ref="F14:I14"/>
    <mergeCell ref="F1:I1"/>
    <mergeCell ref="A1:D1"/>
    <mergeCell ref="F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14.85546875" customWidth="1"/>
    <col min="2" max="2" width="19.85546875" customWidth="1"/>
    <col min="4" max="5" width="5.5703125" customWidth="1"/>
    <col min="6" max="6" width="16.85546875" customWidth="1"/>
    <col min="7" max="7" width="23" customWidth="1"/>
  </cols>
  <sheetData>
    <row r="1" spans="1:8" ht="15.75" customHeight="1" x14ac:dyDescent="0.2">
      <c r="A1" s="35" t="s">
        <v>0</v>
      </c>
      <c r="B1" s="36"/>
      <c r="C1" s="36"/>
      <c r="F1" s="35" t="s">
        <v>2</v>
      </c>
      <c r="G1" s="36"/>
      <c r="H1" s="36"/>
    </row>
    <row r="2" spans="1:8" ht="15.75" customHeight="1" x14ac:dyDescent="0.2">
      <c r="A2" s="1" t="s">
        <v>3</v>
      </c>
      <c r="B2" s="1" t="s">
        <v>4</v>
      </c>
      <c r="C2" s="1" t="s">
        <v>5</v>
      </c>
      <c r="F2" s="1" t="s">
        <v>3</v>
      </c>
      <c r="G2" s="1" t="s">
        <v>4</v>
      </c>
      <c r="H2" s="1" t="s">
        <v>5</v>
      </c>
    </row>
    <row r="3" spans="1:8" ht="15.75" customHeight="1" x14ac:dyDescent="0.2">
      <c r="A3" s="2" t="s">
        <v>6</v>
      </c>
      <c r="B3" s="2" t="s">
        <v>7</v>
      </c>
      <c r="C3" s="2" t="s">
        <v>8</v>
      </c>
      <c r="F3" s="2" t="s">
        <v>9</v>
      </c>
      <c r="G3" s="2" t="s">
        <v>10</v>
      </c>
      <c r="H3" s="2" t="s">
        <v>11</v>
      </c>
    </row>
    <row r="4" spans="1:8" ht="15.75" customHeight="1" x14ac:dyDescent="0.2">
      <c r="A4" s="2" t="s">
        <v>12</v>
      </c>
      <c r="B4" s="2" t="s">
        <v>13</v>
      </c>
      <c r="C4" s="2" t="s">
        <v>8</v>
      </c>
      <c r="F4" s="2" t="s">
        <v>14</v>
      </c>
      <c r="G4" s="2" t="s">
        <v>15</v>
      </c>
      <c r="H4" s="2" t="s">
        <v>11</v>
      </c>
    </row>
    <row r="5" spans="1:8" ht="15.75" customHeight="1" x14ac:dyDescent="0.2">
      <c r="A5" s="2" t="s">
        <v>16</v>
      </c>
      <c r="B5" s="2" t="s">
        <v>17</v>
      </c>
      <c r="C5" s="2" t="s">
        <v>18</v>
      </c>
    </row>
    <row r="6" spans="1:8" ht="15.75" customHeight="1" x14ac:dyDescent="0.2">
      <c r="A6" s="2" t="s">
        <v>19</v>
      </c>
      <c r="B6" s="2" t="s">
        <v>20</v>
      </c>
      <c r="C6" s="2" t="s">
        <v>18</v>
      </c>
      <c r="F6" s="2"/>
      <c r="G6" s="2"/>
    </row>
    <row r="7" spans="1:8" ht="15.75" customHeight="1" x14ac:dyDescent="0.2">
      <c r="A7" s="2" t="s">
        <v>21</v>
      </c>
      <c r="B7" s="2" t="s">
        <v>22</v>
      </c>
      <c r="C7" s="2" t="s">
        <v>23</v>
      </c>
      <c r="F7" s="2"/>
    </row>
    <row r="8" spans="1:8" ht="15.75" customHeight="1" x14ac:dyDescent="0.2">
      <c r="F8" s="2"/>
    </row>
    <row r="9" spans="1:8" ht="15.75" customHeight="1" x14ac:dyDescent="0.2">
      <c r="A9" s="2"/>
      <c r="F9" s="2"/>
    </row>
    <row r="10" spans="1:8" ht="60.75" customHeight="1" x14ac:dyDescent="0.2">
      <c r="A10" s="2" t="s">
        <v>24</v>
      </c>
      <c r="B10" s="40" t="s">
        <v>25</v>
      </c>
      <c r="C10" s="36"/>
    </row>
    <row r="11" spans="1:8" ht="15.75" customHeight="1" x14ac:dyDescent="0.2">
      <c r="A11" s="2" t="s">
        <v>26</v>
      </c>
      <c r="B11" s="2">
        <v>13</v>
      </c>
    </row>
  </sheetData>
  <mergeCells count="3">
    <mergeCell ref="A1:C1"/>
    <mergeCell ref="B10:C10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"/>
  <sheetViews>
    <sheetView workbookViewId="0">
      <selection activeCell="C5" sqref="C5:O9"/>
    </sheetView>
  </sheetViews>
  <sheetFormatPr defaultColWidth="14.42578125" defaultRowHeight="15.75" customHeight="1" x14ac:dyDescent="0.2"/>
  <cols>
    <col min="1" max="1" width="10.28515625" customWidth="1"/>
    <col min="2" max="2" width="24.42578125" customWidth="1"/>
    <col min="3" max="7" width="7.28515625" customWidth="1"/>
    <col min="8" max="8" width="8.85546875" customWidth="1"/>
    <col min="9" max="15" width="7.28515625" customWidth="1"/>
  </cols>
  <sheetData>
    <row r="1" spans="1:27" ht="15.75" customHeight="1" x14ac:dyDescent="0.2">
      <c r="A1" s="12" t="s">
        <v>49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43" t="s">
        <v>3</v>
      </c>
      <c r="B3" s="43" t="s">
        <v>4</v>
      </c>
      <c r="C3" s="42" t="s">
        <v>52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5</v>
      </c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36"/>
      <c r="B4" s="36"/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  <c r="J4" s="18" t="s">
        <v>30</v>
      </c>
      <c r="K4" s="18" t="s">
        <v>61</v>
      </c>
      <c r="L4" s="18" t="s">
        <v>62</v>
      </c>
      <c r="M4" s="18" t="s">
        <v>63</v>
      </c>
      <c r="N4" s="18" t="s">
        <v>64</v>
      </c>
      <c r="O4" s="18" t="s">
        <v>65</v>
      </c>
      <c r="P4" s="36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2">
      <c r="A5" s="2" t="s">
        <v>6</v>
      </c>
      <c r="B5" s="2" t="s">
        <v>7</v>
      </c>
      <c r="C5" s="2"/>
      <c r="D5" s="2"/>
      <c r="E5" s="2"/>
      <c r="P5" s="2" t="s">
        <v>8</v>
      </c>
    </row>
    <row r="6" spans="1:27" ht="15.75" customHeight="1" x14ac:dyDescent="0.2">
      <c r="A6" s="2" t="s">
        <v>12</v>
      </c>
      <c r="B6" s="2" t="s">
        <v>13</v>
      </c>
      <c r="E6" s="2"/>
      <c r="F6" s="2"/>
      <c r="G6" s="2"/>
      <c r="P6" s="2" t="s">
        <v>8</v>
      </c>
    </row>
    <row r="7" spans="1:27" ht="15.75" customHeight="1" x14ac:dyDescent="0.2">
      <c r="A7" s="2" t="s">
        <v>16</v>
      </c>
      <c r="B7" s="2" t="s">
        <v>68</v>
      </c>
      <c r="H7" s="2"/>
      <c r="I7" s="2"/>
      <c r="J7" s="2"/>
      <c r="P7" s="2" t="s">
        <v>18</v>
      </c>
    </row>
    <row r="8" spans="1:27" ht="15.75" customHeight="1" x14ac:dyDescent="0.2">
      <c r="A8" s="2" t="s">
        <v>19</v>
      </c>
      <c r="B8" s="2" t="s">
        <v>69</v>
      </c>
      <c r="I8" s="2"/>
      <c r="K8" s="2"/>
      <c r="L8" s="2"/>
      <c r="P8" s="2" t="s">
        <v>18</v>
      </c>
    </row>
    <row r="9" spans="1:27" ht="15.75" customHeight="1" x14ac:dyDescent="0.2">
      <c r="A9" s="2" t="s">
        <v>21</v>
      </c>
      <c r="B9" s="2" t="s">
        <v>22</v>
      </c>
      <c r="M9" s="2"/>
      <c r="N9" s="2"/>
      <c r="O9" s="2"/>
      <c r="P9" s="2" t="s">
        <v>23</v>
      </c>
    </row>
  </sheetData>
  <mergeCells count="5"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9"/>
  <sheetViews>
    <sheetView topLeftCell="A3" workbookViewId="0">
      <selection activeCell="C22" sqref="C22"/>
    </sheetView>
  </sheetViews>
  <sheetFormatPr defaultColWidth="14.42578125" defaultRowHeight="15.75" customHeight="1" x14ac:dyDescent="0.2"/>
  <cols>
    <col min="1" max="1" width="10.28515625" customWidth="1"/>
    <col min="2" max="2" width="24.42578125" customWidth="1"/>
    <col min="3" max="7" width="7.28515625" customWidth="1"/>
    <col min="8" max="8" width="8.85546875" customWidth="1"/>
    <col min="9" max="15" width="7.28515625" customWidth="1"/>
  </cols>
  <sheetData>
    <row r="1" spans="1:27" ht="15.75" customHeight="1" x14ac:dyDescent="0.2">
      <c r="A1" s="13" t="s">
        <v>72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43" t="s">
        <v>3</v>
      </c>
      <c r="B3" s="43" t="s">
        <v>4</v>
      </c>
      <c r="C3" s="42" t="s">
        <v>52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5</v>
      </c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36"/>
      <c r="B4" s="36"/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  <c r="J4" s="18" t="s">
        <v>30</v>
      </c>
      <c r="K4" s="18" t="s">
        <v>61</v>
      </c>
      <c r="L4" s="18" t="s">
        <v>62</v>
      </c>
      <c r="M4" s="18" t="s">
        <v>63</v>
      </c>
      <c r="N4" s="18" t="s">
        <v>64</v>
      </c>
      <c r="O4" s="18" t="s">
        <v>65</v>
      </c>
      <c r="P4" s="36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2">
      <c r="A5" s="21" t="s">
        <v>6</v>
      </c>
      <c r="B5" s="21" t="s">
        <v>7</v>
      </c>
      <c r="C5" s="21"/>
      <c r="D5" s="21"/>
      <c r="E5" s="21"/>
      <c r="F5" s="11"/>
      <c r="G5" s="11"/>
      <c r="H5" s="11"/>
      <c r="I5" s="11"/>
      <c r="J5" s="11"/>
      <c r="K5" s="11"/>
      <c r="L5" s="11"/>
      <c r="M5" s="11"/>
      <c r="N5" s="11"/>
      <c r="O5" s="11"/>
      <c r="P5" s="21" t="s">
        <v>8</v>
      </c>
      <c r="Q5" s="2"/>
    </row>
    <row r="6" spans="1:27" ht="15.75" customHeight="1" x14ac:dyDescent="0.2">
      <c r="A6" s="21" t="s">
        <v>12</v>
      </c>
      <c r="B6" s="21" t="s">
        <v>13</v>
      </c>
      <c r="C6" s="11"/>
      <c r="D6" s="11"/>
      <c r="E6" s="21"/>
      <c r="F6" s="21"/>
      <c r="G6" s="21"/>
      <c r="H6" s="11"/>
      <c r="I6" s="11"/>
      <c r="J6" s="11"/>
      <c r="K6" s="11"/>
      <c r="L6" s="11"/>
      <c r="M6" s="11"/>
      <c r="N6" s="11"/>
      <c r="O6" s="11"/>
      <c r="P6" s="21" t="s">
        <v>8</v>
      </c>
      <c r="Q6" s="2"/>
    </row>
    <row r="7" spans="1:27" ht="15.75" customHeight="1" x14ac:dyDescent="0.2">
      <c r="A7" s="2" t="s">
        <v>16</v>
      </c>
      <c r="B7" s="2" t="s">
        <v>68</v>
      </c>
      <c r="H7" s="2"/>
      <c r="I7" s="2"/>
      <c r="J7" s="2"/>
      <c r="P7" s="2" t="s">
        <v>18</v>
      </c>
    </row>
    <row r="8" spans="1:27" ht="15.75" customHeight="1" x14ac:dyDescent="0.2">
      <c r="A8" s="2" t="s">
        <v>19</v>
      </c>
      <c r="B8" s="2" t="s">
        <v>69</v>
      </c>
      <c r="I8" s="2"/>
      <c r="K8" s="2"/>
      <c r="L8" s="2"/>
      <c r="P8" s="2" t="s">
        <v>18</v>
      </c>
    </row>
    <row r="9" spans="1:27" ht="15.75" customHeight="1" x14ac:dyDescent="0.2">
      <c r="A9" s="2" t="s">
        <v>21</v>
      </c>
      <c r="B9" s="2" t="s">
        <v>22</v>
      </c>
      <c r="M9" s="2"/>
      <c r="N9" s="2"/>
      <c r="O9" s="2"/>
      <c r="P9" s="2" t="s">
        <v>23</v>
      </c>
    </row>
    <row r="11" spans="1:27" ht="15.75" customHeight="1" x14ac:dyDescent="0.2">
      <c r="B11" s="22" t="s">
        <v>74</v>
      </c>
    </row>
    <row r="12" spans="1:27" ht="15.75" customHeight="1" x14ac:dyDescent="0.2">
      <c r="B12" s="23" t="s">
        <v>75</v>
      </c>
      <c r="C12" s="44" t="s">
        <v>76</v>
      </c>
      <c r="D12" s="36"/>
      <c r="E12" s="36"/>
      <c r="F12" s="36"/>
      <c r="G12" s="36"/>
      <c r="H12" s="36"/>
      <c r="I12" s="36"/>
      <c r="J12" s="36"/>
      <c r="K12" s="36"/>
      <c r="L12" s="36"/>
    </row>
    <row r="13" spans="1:27" ht="15.75" customHeight="1" x14ac:dyDescent="0.2">
      <c r="B13" s="21" t="s">
        <v>75</v>
      </c>
      <c r="C13" s="46"/>
      <c r="D13" s="36"/>
      <c r="E13" s="36"/>
      <c r="F13" s="36"/>
      <c r="G13" s="36"/>
      <c r="H13" s="36"/>
      <c r="I13" s="36"/>
      <c r="J13" s="36"/>
      <c r="K13" s="36"/>
      <c r="L13" s="36"/>
    </row>
    <row r="15" spans="1:27" ht="15.75" customHeight="1" x14ac:dyDescent="0.2">
      <c r="B15" s="22" t="s">
        <v>77</v>
      </c>
    </row>
    <row r="16" spans="1:27" ht="15.75" customHeight="1" x14ac:dyDescent="0.2">
      <c r="B16" s="24" t="s">
        <v>78</v>
      </c>
      <c r="C16" s="45" t="s">
        <v>80</v>
      </c>
      <c r="D16" s="36"/>
      <c r="E16" s="36"/>
      <c r="F16" s="36"/>
      <c r="G16" s="36"/>
      <c r="H16" s="36"/>
      <c r="I16" s="36"/>
      <c r="J16" s="36"/>
      <c r="K16" s="36"/>
      <c r="L16" s="36"/>
    </row>
    <row r="17" spans="2:12" ht="15.75" customHeight="1" x14ac:dyDescent="0.2">
      <c r="B17" s="23" t="s">
        <v>81</v>
      </c>
      <c r="C17" s="44" t="s">
        <v>82</v>
      </c>
      <c r="D17" s="36"/>
      <c r="E17" s="36"/>
      <c r="F17" s="36"/>
      <c r="G17" s="36"/>
      <c r="H17" s="36"/>
      <c r="I17" s="36"/>
      <c r="J17" s="36"/>
      <c r="K17" s="36"/>
      <c r="L17" s="36"/>
    </row>
    <row r="18" spans="2:12" ht="15.75" customHeight="1" x14ac:dyDescent="0.2">
      <c r="B18" s="23" t="s">
        <v>83</v>
      </c>
      <c r="C18" s="44" t="s">
        <v>84</v>
      </c>
      <c r="D18" s="36"/>
      <c r="E18" s="36"/>
      <c r="F18" s="36"/>
      <c r="G18" s="36"/>
      <c r="H18" s="36"/>
      <c r="I18" s="36"/>
      <c r="J18" s="36"/>
      <c r="K18" s="36"/>
      <c r="L18" s="36"/>
    </row>
    <row r="19" spans="2:12" ht="15.75" customHeight="1" x14ac:dyDescent="0.2">
      <c r="B19" s="23" t="s">
        <v>85</v>
      </c>
      <c r="C19" s="44" t="s">
        <v>86</v>
      </c>
      <c r="D19" s="36"/>
      <c r="E19" s="36"/>
      <c r="F19" s="36"/>
      <c r="G19" s="36"/>
      <c r="H19" s="36"/>
      <c r="I19" s="36"/>
      <c r="J19" s="36"/>
      <c r="K19" s="36"/>
      <c r="L19" s="36"/>
    </row>
  </sheetData>
  <mergeCells count="11">
    <mergeCell ref="C19:L19"/>
    <mergeCell ref="C18:L18"/>
    <mergeCell ref="W4:AA4"/>
    <mergeCell ref="C3:O3"/>
    <mergeCell ref="B3:B4"/>
    <mergeCell ref="A3:A4"/>
    <mergeCell ref="P3:P4"/>
    <mergeCell ref="C17:L17"/>
    <mergeCell ref="C12:L12"/>
    <mergeCell ref="C16:L16"/>
    <mergeCell ref="C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20"/>
  <sheetViews>
    <sheetView topLeftCell="A3" workbookViewId="0">
      <selection activeCell="C20" sqref="C20:O20"/>
    </sheetView>
  </sheetViews>
  <sheetFormatPr defaultColWidth="14.42578125" defaultRowHeight="15.75" customHeight="1" x14ac:dyDescent="0.2"/>
  <cols>
    <col min="1" max="1" width="10.28515625" customWidth="1"/>
    <col min="2" max="2" width="24.42578125" customWidth="1"/>
    <col min="3" max="7" width="7.28515625" customWidth="1"/>
    <col min="8" max="8" width="8.85546875" customWidth="1"/>
    <col min="9" max="15" width="7.28515625" customWidth="1"/>
  </cols>
  <sheetData>
    <row r="1" spans="1:27" ht="15.75" customHeight="1" x14ac:dyDescent="0.2">
      <c r="A1" s="13" t="s">
        <v>73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43" t="s">
        <v>3</v>
      </c>
      <c r="B3" s="43" t="s">
        <v>4</v>
      </c>
      <c r="C3" s="42" t="s">
        <v>52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5</v>
      </c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36"/>
      <c r="B4" s="36"/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  <c r="J4" s="18" t="s">
        <v>30</v>
      </c>
      <c r="K4" s="18" t="s">
        <v>61</v>
      </c>
      <c r="L4" s="18" t="s">
        <v>62</v>
      </c>
      <c r="M4" s="18" t="s">
        <v>63</v>
      </c>
      <c r="N4" s="18" t="s">
        <v>64</v>
      </c>
      <c r="O4" s="18" t="s">
        <v>65</v>
      </c>
      <c r="P4" s="36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2">
      <c r="A5" s="21" t="s">
        <v>6</v>
      </c>
      <c r="B5" s="21" t="s">
        <v>7</v>
      </c>
      <c r="C5" s="21"/>
      <c r="D5" s="21"/>
      <c r="E5" s="21"/>
      <c r="F5" s="11"/>
      <c r="G5" s="11"/>
      <c r="H5" s="11"/>
      <c r="I5" s="11"/>
      <c r="J5" s="11"/>
      <c r="K5" s="11"/>
      <c r="L5" s="11"/>
      <c r="M5" s="11"/>
      <c r="N5" s="11"/>
      <c r="O5" s="11"/>
      <c r="P5" s="21" t="s">
        <v>8</v>
      </c>
      <c r="Q5" s="2"/>
    </row>
    <row r="6" spans="1:27" ht="15.75" customHeight="1" x14ac:dyDescent="0.2">
      <c r="A6" s="21" t="s">
        <v>12</v>
      </c>
      <c r="B6" s="21" t="s">
        <v>13</v>
      </c>
      <c r="C6" s="11"/>
      <c r="D6" s="11"/>
      <c r="E6" s="21"/>
      <c r="F6" s="21"/>
      <c r="G6" s="21"/>
      <c r="H6" s="11"/>
      <c r="I6" s="11"/>
      <c r="J6" s="11"/>
      <c r="K6" s="11"/>
      <c r="L6" s="11"/>
      <c r="M6" s="11"/>
      <c r="N6" s="11"/>
      <c r="O6" s="11"/>
      <c r="P6" s="21" t="s">
        <v>8</v>
      </c>
      <c r="Q6" s="2"/>
    </row>
    <row r="7" spans="1:27" ht="15.75" customHeight="1" x14ac:dyDescent="0.2">
      <c r="A7" s="2" t="s">
        <v>16</v>
      </c>
      <c r="B7" s="2" t="s">
        <v>68</v>
      </c>
      <c r="H7" s="2"/>
      <c r="I7" s="2"/>
      <c r="J7" s="2"/>
      <c r="P7" s="2" t="s">
        <v>18</v>
      </c>
    </row>
    <row r="8" spans="1:27" ht="15.75" customHeight="1" x14ac:dyDescent="0.2">
      <c r="A8" s="2" t="s">
        <v>19</v>
      </c>
      <c r="B8" s="2" t="s">
        <v>69</v>
      </c>
      <c r="I8" s="2"/>
      <c r="K8" s="2"/>
      <c r="L8" s="2"/>
      <c r="P8" s="2" t="s">
        <v>18</v>
      </c>
    </row>
    <row r="9" spans="1:27" ht="15.75" customHeight="1" x14ac:dyDescent="0.2">
      <c r="A9" s="2" t="s">
        <v>21</v>
      </c>
      <c r="B9" s="2" t="s">
        <v>22</v>
      </c>
      <c r="M9" s="2"/>
      <c r="N9" s="2"/>
      <c r="O9" s="2"/>
      <c r="P9" s="2" t="s">
        <v>23</v>
      </c>
    </row>
    <row r="11" spans="1:27" ht="15.75" customHeight="1" x14ac:dyDescent="0.2">
      <c r="B11" s="22" t="s">
        <v>74</v>
      </c>
    </row>
    <row r="12" spans="1:27" ht="15.75" customHeight="1" x14ac:dyDescent="0.2">
      <c r="B12" s="17" t="s">
        <v>75</v>
      </c>
      <c r="C12" s="11"/>
      <c r="D12" s="25"/>
      <c r="H12" s="27"/>
      <c r="I12" s="27"/>
      <c r="J12" s="27"/>
      <c r="K12" s="27"/>
      <c r="L12" s="27"/>
      <c r="M12" s="27"/>
      <c r="N12" s="27"/>
      <c r="O12" s="27"/>
      <c r="P12" s="27"/>
    </row>
    <row r="14" spans="1:27" ht="15.75" customHeight="1" x14ac:dyDescent="0.2">
      <c r="B14" s="22" t="s">
        <v>77</v>
      </c>
    </row>
    <row r="15" spans="1:27" ht="15.75" customHeight="1" x14ac:dyDescent="0.2">
      <c r="B15" s="27" t="s">
        <v>88</v>
      </c>
      <c r="C15" s="27" t="s">
        <v>86</v>
      </c>
      <c r="E15" s="4"/>
      <c r="F15" s="4"/>
      <c r="G15" s="4"/>
      <c r="H15" s="4"/>
      <c r="I15" s="4"/>
      <c r="J15" s="4"/>
      <c r="K15" s="4"/>
      <c r="L15" s="4"/>
    </row>
    <row r="16" spans="1:27" ht="15.75" customHeight="1" x14ac:dyDescent="0.2">
      <c r="A16" s="2" t="s">
        <v>91</v>
      </c>
      <c r="B16" s="2" t="s">
        <v>92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5" ht="15.75" customHeight="1" x14ac:dyDescent="0.2">
      <c r="B17" s="2" t="s">
        <v>26</v>
      </c>
      <c r="C17" s="2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customHeight="1" x14ac:dyDescent="0.2">
      <c r="B18" s="4"/>
      <c r="C18" s="42" t="s">
        <v>52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2">
      <c r="B19" s="30"/>
      <c r="C19" s="31" t="s">
        <v>54</v>
      </c>
      <c r="D19" s="31" t="s">
        <v>55</v>
      </c>
      <c r="E19" s="31" t="s">
        <v>56</v>
      </c>
      <c r="F19" s="31" t="s">
        <v>57</v>
      </c>
      <c r="G19" s="31" t="s">
        <v>58</v>
      </c>
      <c r="H19" s="31" t="s">
        <v>59</v>
      </c>
      <c r="I19" s="31" t="s">
        <v>60</v>
      </c>
      <c r="J19" s="31" t="s">
        <v>30</v>
      </c>
      <c r="K19" s="31" t="s">
        <v>61</v>
      </c>
      <c r="L19" s="31" t="s">
        <v>62</v>
      </c>
      <c r="M19" s="31" t="s">
        <v>63</v>
      </c>
      <c r="N19" s="31" t="s">
        <v>64</v>
      </c>
      <c r="O19" s="31" t="s">
        <v>65</v>
      </c>
    </row>
    <row r="20" spans="2:15" ht="15.75" customHeight="1" x14ac:dyDescent="0.2">
      <c r="B20" s="17" t="s">
        <v>93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20"/>
  <sheetViews>
    <sheetView topLeftCell="A3" workbookViewId="0">
      <selection activeCell="C20" sqref="C20:O20"/>
    </sheetView>
  </sheetViews>
  <sheetFormatPr defaultColWidth="14.42578125" defaultRowHeight="15.75" customHeight="1" x14ac:dyDescent="0.2"/>
  <cols>
    <col min="1" max="1" width="10.28515625" customWidth="1"/>
    <col min="2" max="2" width="24.42578125" customWidth="1"/>
    <col min="3" max="7" width="7.28515625" customWidth="1"/>
    <col min="8" max="8" width="8.85546875" customWidth="1"/>
    <col min="9" max="15" width="7.28515625" customWidth="1"/>
  </cols>
  <sheetData>
    <row r="1" spans="1:27" ht="15.75" customHeight="1" x14ac:dyDescent="0.2">
      <c r="A1" s="13" t="s">
        <v>94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43" t="s">
        <v>3</v>
      </c>
      <c r="B3" s="43" t="s">
        <v>4</v>
      </c>
      <c r="C3" s="42" t="s">
        <v>52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5</v>
      </c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36"/>
      <c r="B4" s="36"/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  <c r="J4" s="18" t="s">
        <v>30</v>
      </c>
      <c r="K4" s="18" t="s">
        <v>61</v>
      </c>
      <c r="L4" s="18" t="s">
        <v>62</v>
      </c>
      <c r="M4" s="18" t="s">
        <v>63</v>
      </c>
      <c r="N4" s="18" t="s">
        <v>64</v>
      </c>
      <c r="O4" s="18" t="s">
        <v>65</v>
      </c>
      <c r="P4" s="36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2">
      <c r="A5" s="2" t="s">
        <v>6</v>
      </c>
      <c r="B5" s="2" t="s">
        <v>7</v>
      </c>
      <c r="C5" s="2"/>
      <c r="D5" s="2"/>
      <c r="E5" s="2"/>
      <c r="P5" s="2" t="s">
        <v>8</v>
      </c>
      <c r="Q5" s="2"/>
    </row>
    <row r="6" spans="1:27" ht="15.75" customHeight="1" x14ac:dyDescent="0.2">
      <c r="A6" s="2" t="s">
        <v>12</v>
      </c>
      <c r="B6" s="2" t="s">
        <v>13</v>
      </c>
      <c r="E6" s="2"/>
      <c r="F6" s="2"/>
      <c r="G6" s="2"/>
      <c r="P6" s="2" t="s">
        <v>8</v>
      </c>
      <c r="Q6" s="2"/>
    </row>
    <row r="7" spans="1:27" ht="15.75" customHeight="1" x14ac:dyDescent="0.2">
      <c r="A7" s="21" t="s">
        <v>16</v>
      </c>
      <c r="B7" s="21" t="s">
        <v>68</v>
      </c>
      <c r="C7" s="11"/>
      <c r="D7" s="11"/>
      <c r="E7" s="11"/>
      <c r="F7" s="11"/>
      <c r="G7" s="11"/>
      <c r="H7" s="21"/>
      <c r="I7" s="21"/>
      <c r="J7" s="21"/>
      <c r="K7" s="11"/>
      <c r="L7" s="11"/>
      <c r="M7" s="11"/>
      <c r="N7" s="11"/>
      <c r="O7" s="11"/>
      <c r="P7" s="21" t="s">
        <v>18</v>
      </c>
    </row>
    <row r="8" spans="1:27" ht="15.75" customHeight="1" x14ac:dyDescent="0.2">
      <c r="A8" s="21" t="s">
        <v>19</v>
      </c>
      <c r="B8" s="21" t="s">
        <v>69</v>
      </c>
      <c r="C8" s="11"/>
      <c r="D8" s="11"/>
      <c r="E8" s="11"/>
      <c r="F8" s="11"/>
      <c r="G8" s="11"/>
      <c r="H8" s="11"/>
      <c r="I8" s="21"/>
      <c r="J8" s="11"/>
      <c r="K8" s="21"/>
      <c r="L8" s="21"/>
      <c r="M8" s="11"/>
      <c r="N8" s="11"/>
      <c r="O8" s="11"/>
      <c r="P8" s="21" t="s">
        <v>18</v>
      </c>
    </row>
    <row r="9" spans="1:27" ht="15.75" customHeight="1" x14ac:dyDescent="0.2">
      <c r="A9" s="2" t="s">
        <v>21</v>
      </c>
      <c r="B9" s="2" t="s">
        <v>22</v>
      </c>
      <c r="M9" s="2"/>
      <c r="N9" s="2"/>
      <c r="O9" s="2"/>
      <c r="P9" s="2" t="s">
        <v>23</v>
      </c>
    </row>
    <row r="11" spans="1:27" ht="15.75" customHeight="1" x14ac:dyDescent="0.2">
      <c r="B11" s="22" t="s">
        <v>74</v>
      </c>
    </row>
    <row r="12" spans="1:27" ht="15.75" customHeight="1" x14ac:dyDescent="0.2">
      <c r="B12" s="17" t="s">
        <v>75</v>
      </c>
      <c r="C12" s="11"/>
      <c r="D12" s="25"/>
      <c r="H12" s="27"/>
      <c r="I12" s="27"/>
      <c r="J12" s="27"/>
      <c r="K12" s="27"/>
      <c r="L12" s="27"/>
      <c r="M12" s="27"/>
      <c r="N12" s="27"/>
      <c r="O12" s="27"/>
      <c r="P12" s="27"/>
    </row>
    <row r="14" spans="1:27" ht="15.75" customHeight="1" x14ac:dyDescent="0.2">
      <c r="B14" s="22" t="s">
        <v>77</v>
      </c>
    </row>
    <row r="15" spans="1:27" ht="15.75" customHeight="1" x14ac:dyDescent="0.2">
      <c r="B15" s="27" t="s">
        <v>88</v>
      </c>
      <c r="C15" s="27" t="s">
        <v>86</v>
      </c>
      <c r="E15" s="4"/>
      <c r="F15" s="4"/>
      <c r="G15" s="4"/>
      <c r="H15" s="4"/>
      <c r="I15" s="4"/>
      <c r="J15" s="4"/>
      <c r="K15" s="4"/>
      <c r="L15" s="4"/>
    </row>
    <row r="16" spans="1:27" ht="15.75" customHeight="1" x14ac:dyDescent="0.2">
      <c r="A16" s="2" t="s">
        <v>91</v>
      </c>
      <c r="B16" s="2" t="s">
        <v>92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5" ht="15.75" customHeight="1" x14ac:dyDescent="0.2">
      <c r="B17" s="2" t="s">
        <v>26</v>
      </c>
      <c r="C17" s="2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customHeight="1" x14ac:dyDescent="0.2">
      <c r="B18" s="4"/>
      <c r="C18" s="42" t="s">
        <v>52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2">
      <c r="B19" s="30"/>
      <c r="C19" s="31" t="s">
        <v>54</v>
      </c>
      <c r="D19" s="31" t="s">
        <v>55</v>
      </c>
      <c r="E19" s="31" t="s">
        <v>56</v>
      </c>
      <c r="F19" s="31" t="s">
        <v>57</v>
      </c>
      <c r="G19" s="31" t="s">
        <v>58</v>
      </c>
      <c r="H19" s="31" t="s">
        <v>59</v>
      </c>
      <c r="I19" s="31" t="s">
        <v>60</v>
      </c>
      <c r="J19" s="31" t="s">
        <v>30</v>
      </c>
      <c r="K19" s="31" t="s">
        <v>61</v>
      </c>
      <c r="L19" s="31" t="s">
        <v>62</v>
      </c>
      <c r="M19" s="31" t="s">
        <v>63</v>
      </c>
      <c r="N19" s="31" t="s">
        <v>64</v>
      </c>
      <c r="O19" s="31" t="s">
        <v>65</v>
      </c>
    </row>
    <row r="20" spans="2:15" ht="15.75" customHeight="1" x14ac:dyDescent="0.2">
      <c r="B20" s="17" t="s">
        <v>93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20"/>
  <sheetViews>
    <sheetView workbookViewId="0">
      <selection activeCell="C20" sqref="C20:O20"/>
    </sheetView>
  </sheetViews>
  <sheetFormatPr defaultColWidth="14.42578125" defaultRowHeight="15.75" customHeight="1" x14ac:dyDescent="0.2"/>
  <cols>
    <col min="1" max="1" width="10.28515625" customWidth="1"/>
    <col min="2" max="2" width="24.42578125" customWidth="1"/>
    <col min="3" max="7" width="7.28515625" customWidth="1"/>
    <col min="8" max="8" width="8.85546875" customWidth="1"/>
    <col min="9" max="15" width="7.28515625" customWidth="1"/>
  </cols>
  <sheetData>
    <row r="1" spans="1:27" ht="15.75" customHeight="1" x14ac:dyDescent="0.2">
      <c r="A1" s="13" t="s">
        <v>95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">
      <c r="A3" s="43" t="s">
        <v>3</v>
      </c>
      <c r="B3" s="43" t="s">
        <v>4</v>
      </c>
      <c r="C3" s="42" t="s">
        <v>52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5</v>
      </c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">
      <c r="A4" s="36"/>
      <c r="B4" s="36"/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  <c r="J4" s="18" t="s">
        <v>30</v>
      </c>
      <c r="K4" s="18" t="s">
        <v>61</v>
      </c>
      <c r="L4" s="18" t="s">
        <v>62</v>
      </c>
      <c r="M4" s="18" t="s">
        <v>63</v>
      </c>
      <c r="N4" s="18" t="s">
        <v>64</v>
      </c>
      <c r="O4" s="18" t="s">
        <v>65</v>
      </c>
      <c r="P4" s="36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2">
      <c r="A5" s="2" t="s">
        <v>6</v>
      </c>
      <c r="B5" s="2" t="s">
        <v>7</v>
      </c>
      <c r="C5" s="2"/>
      <c r="D5" s="2"/>
      <c r="E5" s="2"/>
      <c r="P5" s="2" t="s">
        <v>8</v>
      </c>
      <c r="Q5" s="2"/>
    </row>
    <row r="6" spans="1:27" ht="15.75" customHeight="1" x14ac:dyDescent="0.2">
      <c r="A6" s="2" t="s">
        <v>12</v>
      </c>
      <c r="B6" s="2" t="s">
        <v>13</v>
      </c>
      <c r="E6" s="2"/>
      <c r="F6" s="2"/>
      <c r="G6" s="2"/>
      <c r="P6" s="2" t="s">
        <v>8</v>
      </c>
      <c r="Q6" s="2"/>
    </row>
    <row r="7" spans="1:27" ht="15.75" customHeight="1" x14ac:dyDescent="0.2">
      <c r="A7" s="2" t="s">
        <v>16</v>
      </c>
      <c r="B7" s="2" t="s">
        <v>68</v>
      </c>
      <c r="H7" s="2"/>
      <c r="I7" s="2"/>
      <c r="J7" s="2"/>
      <c r="P7" s="2" t="s">
        <v>18</v>
      </c>
    </row>
    <row r="8" spans="1:27" ht="15.75" customHeight="1" x14ac:dyDescent="0.2">
      <c r="A8" s="2" t="s">
        <v>19</v>
      </c>
      <c r="B8" s="2" t="s">
        <v>69</v>
      </c>
      <c r="I8" s="2"/>
      <c r="K8" s="2"/>
      <c r="L8" s="2"/>
      <c r="P8" s="2" t="s">
        <v>18</v>
      </c>
    </row>
    <row r="9" spans="1:27" ht="15.75" customHeight="1" x14ac:dyDescent="0.2">
      <c r="A9" s="21" t="s">
        <v>21</v>
      </c>
      <c r="B9" s="21" t="s">
        <v>22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1"/>
      <c r="N9" s="21"/>
      <c r="O9" s="21"/>
      <c r="P9" s="21" t="s">
        <v>23</v>
      </c>
    </row>
    <row r="11" spans="1:27" ht="15.75" customHeight="1" x14ac:dyDescent="0.2">
      <c r="B11" s="1" t="s">
        <v>74</v>
      </c>
    </row>
    <row r="12" spans="1:27" ht="15.75" customHeight="1" x14ac:dyDescent="0.2">
      <c r="B12" s="27" t="s">
        <v>75</v>
      </c>
      <c r="C12" s="25"/>
      <c r="D12" s="25"/>
      <c r="H12" s="27"/>
      <c r="I12" s="27"/>
      <c r="J12" s="27"/>
      <c r="K12" s="27"/>
      <c r="L12" s="27"/>
      <c r="M12" s="27"/>
      <c r="N12" s="27"/>
      <c r="O12" s="27"/>
      <c r="P12" s="27"/>
    </row>
    <row r="14" spans="1:27" ht="15.75" customHeight="1" x14ac:dyDescent="0.2">
      <c r="B14" s="1" t="s">
        <v>77</v>
      </c>
    </row>
    <row r="15" spans="1:27" ht="15.75" customHeight="1" x14ac:dyDescent="0.2">
      <c r="B15" s="27" t="s">
        <v>88</v>
      </c>
      <c r="C15" s="27" t="s">
        <v>86</v>
      </c>
      <c r="E15" s="4"/>
      <c r="F15" s="4"/>
      <c r="G15" s="4"/>
      <c r="H15" s="4"/>
      <c r="I15" s="4"/>
      <c r="J15" s="4"/>
      <c r="K15" s="4"/>
      <c r="L15" s="4"/>
    </row>
    <row r="16" spans="1:27" ht="15.75" customHeight="1" x14ac:dyDescent="0.2">
      <c r="A16" s="2" t="s">
        <v>91</v>
      </c>
      <c r="B16" s="2" t="s">
        <v>92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5" ht="15.75" customHeight="1" x14ac:dyDescent="0.2">
      <c r="B17" s="2" t="s">
        <v>26</v>
      </c>
      <c r="C17" s="2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customHeight="1" x14ac:dyDescent="0.2">
      <c r="B18" s="4"/>
      <c r="C18" s="42" t="s">
        <v>52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2">
      <c r="B19" s="30"/>
      <c r="C19" s="31" t="s">
        <v>54</v>
      </c>
      <c r="D19" s="31" t="s">
        <v>55</v>
      </c>
      <c r="E19" s="31" t="s">
        <v>56</v>
      </c>
      <c r="F19" s="31" t="s">
        <v>57</v>
      </c>
      <c r="G19" s="31" t="s">
        <v>58</v>
      </c>
      <c r="H19" s="31" t="s">
        <v>59</v>
      </c>
      <c r="I19" s="31" t="s">
        <v>60</v>
      </c>
      <c r="J19" s="31" t="s">
        <v>30</v>
      </c>
      <c r="K19" s="31" t="s">
        <v>61</v>
      </c>
      <c r="L19" s="31" t="s">
        <v>62</v>
      </c>
      <c r="M19" s="31" t="s">
        <v>63</v>
      </c>
      <c r="N19" s="31" t="s">
        <v>64</v>
      </c>
      <c r="O19" s="31" t="s">
        <v>65</v>
      </c>
    </row>
    <row r="20" spans="2:15" ht="15.75" customHeight="1" x14ac:dyDescent="0.2">
      <c r="B20" s="17" t="s">
        <v>93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20"/>
  <sheetViews>
    <sheetView workbookViewId="0">
      <selection activeCell="C12" sqref="C12"/>
    </sheetView>
  </sheetViews>
  <sheetFormatPr defaultColWidth="14.42578125" defaultRowHeight="15.75" customHeight="1" x14ac:dyDescent="0.2"/>
  <cols>
    <col min="1" max="1" width="10.28515625" customWidth="1"/>
    <col min="2" max="2" width="29" customWidth="1"/>
    <col min="3" max="3" width="14.28515625" customWidth="1"/>
    <col min="4" max="4" width="19.140625" customWidth="1"/>
    <col min="5" max="5" width="10.42578125" customWidth="1"/>
    <col min="6" max="7" width="7.28515625" customWidth="1"/>
    <col min="8" max="8" width="8.85546875" customWidth="1"/>
    <col min="9" max="15" width="7.28515625" customWidth="1"/>
  </cols>
  <sheetData>
    <row r="1" spans="1:27" ht="12.75" x14ac:dyDescent="0.2">
      <c r="A1" s="13" t="s">
        <v>96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2.75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48" customHeight="1" x14ac:dyDescent="0.2">
      <c r="A3" s="32" t="s">
        <v>97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2.7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2.75" x14ac:dyDescent="0.2">
      <c r="A5" s="2" t="s">
        <v>91</v>
      </c>
      <c r="P5" s="4"/>
      <c r="Q5" s="2"/>
    </row>
    <row r="6" spans="1:27" ht="12.75" x14ac:dyDescent="0.2">
      <c r="A6" s="4"/>
      <c r="B6" s="33" t="s">
        <v>98</v>
      </c>
      <c r="F6" s="4"/>
      <c r="G6" s="4"/>
      <c r="P6" s="4"/>
      <c r="Q6" s="2"/>
    </row>
    <row r="7" spans="1:27" ht="12.75" x14ac:dyDescent="0.2">
      <c r="A7" s="4"/>
      <c r="B7" s="2" t="s">
        <v>99</v>
      </c>
      <c r="H7" s="4"/>
      <c r="I7" s="4"/>
      <c r="J7" s="4"/>
      <c r="P7" s="4"/>
    </row>
    <row r="8" spans="1:27" ht="12.75" x14ac:dyDescent="0.2">
      <c r="A8" s="4"/>
      <c r="B8" s="4"/>
      <c r="I8" s="4"/>
      <c r="K8" s="4"/>
      <c r="L8" s="4"/>
      <c r="P8" s="4"/>
    </row>
    <row r="9" spans="1:27" ht="12.75" x14ac:dyDescent="0.2">
      <c r="A9" s="35" t="s">
        <v>2</v>
      </c>
      <c r="B9" s="36"/>
      <c r="C9" s="36"/>
      <c r="M9" s="4"/>
      <c r="N9" s="4"/>
      <c r="O9" s="4"/>
      <c r="P9" s="4"/>
    </row>
    <row r="10" spans="1:27" ht="12.75" x14ac:dyDescent="0.2">
      <c r="A10" s="1" t="s">
        <v>3</v>
      </c>
      <c r="B10" s="1" t="s">
        <v>4</v>
      </c>
      <c r="C10" s="1" t="s">
        <v>5</v>
      </c>
    </row>
    <row r="11" spans="1:27" ht="12.75" x14ac:dyDescent="0.2">
      <c r="A11" s="2" t="s">
        <v>9</v>
      </c>
      <c r="B11" s="2" t="s">
        <v>10</v>
      </c>
      <c r="C11" s="2" t="s">
        <v>11</v>
      </c>
    </row>
    <row r="12" spans="1:27" ht="12.75" x14ac:dyDescent="0.2">
      <c r="A12" s="2" t="s">
        <v>14</v>
      </c>
      <c r="B12" s="2" t="s">
        <v>15</v>
      </c>
      <c r="C12" s="2" t="s">
        <v>11</v>
      </c>
      <c r="H12" s="4"/>
      <c r="I12" s="4"/>
      <c r="J12" s="4"/>
      <c r="K12" s="4"/>
      <c r="L12" s="4"/>
      <c r="M12" s="4"/>
      <c r="N12" s="4"/>
      <c r="O12" s="4"/>
      <c r="P12" s="4"/>
    </row>
    <row r="14" spans="1:27" ht="12.75" x14ac:dyDescent="0.2">
      <c r="B14" s="4"/>
    </row>
    <row r="15" spans="1:27" ht="12.75" x14ac:dyDescent="0.2">
      <c r="B15" s="4"/>
      <c r="C15" s="4"/>
      <c r="E15" s="4"/>
      <c r="F15" s="4"/>
      <c r="G15" s="4"/>
      <c r="H15" s="4"/>
      <c r="I15" s="4"/>
      <c r="J15" s="4"/>
      <c r="K15" s="4"/>
      <c r="L15" s="4"/>
    </row>
    <row r="16" spans="1:27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5" ht="12.75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2.7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2.75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ht="12.75" x14ac:dyDescent="0.2">
      <c r="B20" s="4"/>
    </row>
  </sheetData>
  <mergeCells count="2">
    <mergeCell ref="W4:AA4"/>
    <mergeCell ref="A9:C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20"/>
  <sheetViews>
    <sheetView tabSelected="1" workbookViewId="0">
      <selection activeCell="H8" sqref="H8"/>
    </sheetView>
  </sheetViews>
  <sheetFormatPr defaultColWidth="14.42578125" defaultRowHeight="15.75" customHeight="1" x14ac:dyDescent="0.2"/>
  <cols>
    <col min="1" max="1" width="13.85546875" customWidth="1"/>
    <col min="2" max="2" width="27.5703125" customWidth="1"/>
    <col min="3" max="3" width="37.5703125" customWidth="1"/>
    <col min="4" max="4" width="19.140625" customWidth="1"/>
    <col min="5" max="5" width="10.42578125" customWidth="1"/>
    <col min="6" max="7" width="7.28515625" customWidth="1"/>
    <col min="8" max="8" width="8.85546875" customWidth="1"/>
    <col min="9" max="15" width="7.28515625" customWidth="1"/>
  </cols>
  <sheetData>
    <row r="1" spans="1:27" ht="12.75" x14ac:dyDescent="0.2">
      <c r="A1" s="13" t="s">
        <v>96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2.75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48" customHeight="1" x14ac:dyDescent="0.2">
      <c r="A3" s="32" t="s">
        <v>97</v>
      </c>
      <c r="B3" s="4" t="e">
        <f ca="1">image("https://amitranga.files.wordpress.com/2014/06/prob3.jpg?w=321&amp;h=75")</f>
        <v>#NAME?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2.7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5"/>
      <c r="S4" s="15"/>
      <c r="T4" s="16"/>
      <c r="U4" s="16"/>
      <c r="V4" s="16"/>
      <c r="W4" s="41"/>
      <c r="X4" s="36"/>
      <c r="Y4" s="36"/>
      <c r="Z4" s="36"/>
      <c r="AA4" s="36"/>
    </row>
    <row r="5" spans="1:27" ht="12.75" x14ac:dyDescent="0.2">
      <c r="A5" s="34" t="s">
        <v>100</v>
      </c>
      <c r="P5" s="4"/>
      <c r="Q5" s="2"/>
    </row>
    <row r="6" spans="1:27" ht="12.75" x14ac:dyDescent="0.2">
      <c r="A6" s="21" t="s">
        <v>101</v>
      </c>
      <c r="B6" s="47" t="s">
        <v>102</v>
      </c>
      <c r="C6" s="36"/>
      <c r="D6" s="11">
        <f>'Step2(Auto)'!C12*'Step2(Auto)'!E20*'Step2(Auto)'!F20*'Step2(Auto)'!J20</f>
        <v>0</v>
      </c>
      <c r="E6" s="2" t="s">
        <v>103</v>
      </c>
      <c r="F6" s="4"/>
      <c r="G6" s="4"/>
      <c r="P6" s="4"/>
      <c r="Q6" s="2"/>
    </row>
    <row r="7" spans="1:27" ht="12.75" x14ac:dyDescent="0.2">
      <c r="A7" s="2" t="s">
        <v>104</v>
      </c>
      <c r="B7" s="48" t="s">
        <v>105</v>
      </c>
      <c r="C7" s="36"/>
      <c r="D7">
        <f>'Step2(Sports)'!C12*'Step2(Sports)'!E20*'Step2(Sports)'!F20*'Step2(Sports)'!J20</f>
        <v>0</v>
      </c>
      <c r="H7" s="4"/>
      <c r="I7" s="4"/>
      <c r="J7" s="4"/>
      <c r="P7" s="4"/>
    </row>
    <row r="8" spans="1:27" ht="12.75" x14ac:dyDescent="0.2">
      <c r="A8" s="2" t="s">
        <v>106</v>
      </c>
      <c r="B8" s="48" t="s">
        <v>107</v>
      </c>
      <c r="C8" s="36"/>
      <c r="D8">
        <f>'Step2(Comp)'!C12*'Step2(Comp)'!E20*'Step2(Comp)'!F20*'Step2(Comp)'!J20</f>
        <v>0</v>
      </c>
      <c r="I8" s="4"/>
      <c r="K8" s="4"/>
      <c r="L8" s="4"/>
      <c r="P8" s="4"/>
    </row>
    <row r="9" spans="1:27" ht="12.75" x14ac:dyDescent="0.2">
      <c r="A9" s="2" t="s">
        <v>108</v>
      </c>
      <c r="B9" s="4"/>
      <c r="C9" s="4"/>
      <c r="M9" s="4"/>
      <c r="N9" s="4"/>
      <c r="O9" s="4"/>
      <c r="P9" s="4"/>
    </row>
    <row r="10" spans="1:27" ht="12.75" x14ac:dyDescent="0.2">
      <c r="B10" s="4"/>
      <c r="C10" s="4"/>
    </row>
    <row r="11" spans="1:27" ht="12.75" x14ac:dyDescent="0.2">
      <c r="A11" s="34" t="s">
        <v>109</v>
      </c>
      <c r="B11" s="4"/>
      <c r="C11" s="4"/>
    </row>
    <row r="12" spans="1:27" ht="12.75" x14ac:dyDescent="0.2">
      <c r="A12" s="2" t="s">
        <v>110</v>
      </c>
      <c r="B12" s="48" t="s">
        <v>111</v>
      </c>
      <c r="C12" s="36"/>
      <c r="D12">
        <f>'Step2(Auto)'!C12*'Step2(Auto)'!I20*'Step2(Auto)'!N20*'Step2(Auto)'!L20</f>
        <v>0</v>
      </c>
      <c r="H12" s="4"/>
      <c r="I12" s="4"/>
      <c r="J12" s="4"/>
      <c r="K12" s="4"/>
      <c r="L12" s="4"/>
      <c r="M12" s="4"/>
      <c r="N12" s="4"/>
      <c r="O12" s="4"/>
      <c r="P12" s="4"/>
    </row>
    <row r="13" spans="1:27" ht="12.75" x14ac:dyDescent="0.2">
      <c r="A13" s="21" t="s">
        <v>112</v>
      </c>
      <c r="B13" s="47" t="s">
        <v>113</v>
      </c>
      <c r="C13" s="36"/>
      <c r="D13" s="11">
        <f>'Step2(Sports)'!C12*'Step2(Sports)'!I20*'Step2(Sports)'!N20*'Step2(Sports)'!L20</f>
        <v>0</v>
      </c>
      <c r="E13" s="2" t="s">
        <v>103</v>
      </c>
    </row>
    <row r="14" spans="1:27" ht="12.75" x14ac:dyDescent="0.2">
      <c r="A14" s="2" t="s">
        <v>114</v>
      </c>
      <c r="B14" s="48" t="s">
        <v>115</v>
      </c>
      <c r="C14" s="36"/>
      <c r="D14">
        <f>'Step2(Comp)'!C12*'Step2(Comp)'!I20*'Step2(Comp)'!N20*'Step2(Comp)'!L20</f>
        <v>0</v>
      </c>
    </row>
    <row r="15" spans="1:27" ht="12.75" x14ac:dyDescent="0.2">
      <c r="A15" s="2" t="s">
        <v>116</v>
      </c>
      <c r="B15" s="4"/>
      <c r="C15" s="4"/>
      <c r="E15" s="4"/>
      <c r="F15" s="4"/>
      <c r="G15" s="4"/>
      <c r="H15" s="4"/>
      <c r="I15" s="4"/>
      <c r="J15" s="4"/>
      <c r="K15" s="4"/>
      <c r="L15" s="4"/>
    </row>
    <row r="16" spans="1:27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5" ht="12.75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2.7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2.75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ht="12.75" x14ac:dyDescent="0.2">
      <c r="B20" s="4"/>
    </row>
  </sheetData>
  <mergeCells count="7">
    <mergeCell ref="B13:C13"/>
    <mergeCell ref="B14:C14"/>
    <mergeCell ref="W4:AA4"/>
    <mergeCell ref="B6:C6"/>
    <mergeCell ref="B7:C7"/>
    <mergeCell ref="B8:C8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Ex2</vt:lpstr>
      <vt:lpstr>0</vt:lpstr>
      <vt:lpstr>Step1</vt:lpstr>
      <vt:lpstr>Step2(Auto)(N)</vt:lpstr>
      <vt:lpstr>Step2(Auto)</vt:lpstr>
      <vt:lpstr>Step2(Sports)</vt:lpstr>
      <vt:lpstr>Step2(Comp)</vt:lpstr>
      <vt:lpstr>Step3Classify(N)</vt:lpstr>
      <vt:lpstr>Step3Classify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Hadrian Paulo Lim</cp:lastModifiedBy>
  <dcterms:modified xsi:type="dcterms:W3CDTF">2019-09-19T01:20:31Z</dcterms:modified>
</cp:coreProperties>
</file>