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4 Summer/"/>
    </mc:Choice>
  </mc:AlternateContent>
  <xr:revisionPtr revIDLastSave="11" documentId="8_{A11BD439-DA8F-4D1D-8B2F-863B132218A0}" xr6:coauthVersionLast="47" xr6:coauthVersionMax="47" xr10:uidLastSave="{30205855-7F84-457C-A186-DFB77CC82C92}"/>
  <bookViews>
    <workbookView xWindow="-12075" yWindow="2745" windowWidth="17295" windowHeight="12570" xr2:uid="{00000000-000D-0000-FFFF-FFFF00000000}"/>
  </bookViews>
  <sheets>
    <sheet name="CLSSCHED2 (00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E10" i="1"/>
  <c r="H10" i="1"/>
  <c r="J10" i="1"/>
  <c r="AJ10" i="1"/>
  <c r="AN10" i="1"/>
  <c r="BS10" i="1"/>
  <c r="BU10" i="1"/>
  <c r="CA10" i="1"/>
  <c r="CC10" i="1"/>
  <c r="CI10" i="1"/>
  <c r="CK10" i="1"/>
  <c r="CQ10" i="1"/>
  <c r="CS10" i="1"/>
  <c r="CY10" i="1"/>
  <c r="DA10" i="1"/>
  <c r="DG10" i="1"/>
  <c r="DI10" i="1"/>
  <c r="DO10" i="1"/>
  <c r="DQ10" i="1"/>
  <c r="DW10" i="1"/>
  <c r="DY10" i="1"/>
  <c r="EE10" i="1"/>
  <c r="EG10" i="1"/>
  <c r="A2" i="1"/>
  <c r="E2" i="1"/>
  <c r="A3" i="1"/>
  <c r="E3" i="1"/>
  <c r="A4" i="1"/>
  <c r="E4" i="1"/>
  <c r="A5" i="1"/>
  <c r="E5" i="1"/>
  <c r="A6" i="1"/>
  <c r="E6" i="1"/>
  <c r="A7" i="1"/>
  <c r="E7" i="1"/>
  <c r="A8" i="1"/>
  <c r="E8" i="1"/>
  <c r="A9" i="1"/>
  <c r="E9" i="1"/>
  <c r="AJ2" i="1"/>
  <c r="AJ3" i="1"/>
  <c r="AJ4" i="1"/>
  <c r="AJ5" i="1"/>
  <c r="AJ6" i="1"/>
  <c r="AJ7" i="1"/>
  <c r="AJ8" i="1"/>
  <c r="AJ9" i="1"/>
  <c r="AN2" i="1"/>
  <c r="BS2" i="1"/>
  <c r="BU2" i="1"/>
  <c r="AN3" i="1"/>
  <c r="BS3" i="1"/>
  <c r="BU3" i="1"/>
  <c r="AN4" i="1"/>
  <c r="BS4" i="1"/>
  <c r="BU4" i="1"/>
  <c r="AN5" i="1"/>
  <c r="BS5" i="1"/>
  <c r="BU5" i="1"/>
  <c r="AN6" i="1"/>
  <c r="BS6" i="1"/>
  <c r="BU6" i="1"/>
  <c r="AN7" i="1"/>
  <c r="BS7" i="1"/>
  <c r="BU7" i="1"/>
  <c r="AN8" i="1"/>
  <c r="BS8" i="1"/>
  <c r="BU8" i="1"/>
  <c r="AN9" i="1"/>
  <c r="BS9" i="1"/>
  <c r="BU9" i="1"/>
  <c r="CA2" i="1"/>
  <c r="CC2" i="1"/>
  <c r="CI2" i="1"/>
  <c r="CK2" i="1"/>
  <c r="CQ2" i="1"/>
  <c r="CS2" i="1"/>
  <c r="CA3" i="1"/>
  <c r="CC3" i="1"/>
  <c r="CI3" i="1"/>
  <c r="CK3" i="1"/>
  <c r="CQ3" i="1"/>
  <c r="CS3" i="1"/>
  <c r="CA4" i="1"/>
  <c r="CC4" i="1"/>
  <c r="CI4" i="1"/>
  <c r="CK4" i="1"/>
  <c r="CQ4" i="1"/>
  <c r="CS4" i="1"/>
  <c r="CA5" i="1"/>
  <c r="CC5" i="1"/>
  <c r="CI5" i="1"/>
  <c r="CK5" i="1"/>
  <c r="CQ5" i="1"/>
  <c r="CS5" i="1"/>
  <c r="CA6" i="1"/>
  <c r="CC6" i="1"/>
  <c r="CI6" i="1"/>
  <c r="CK6" i="1"/>
  <c r="CQ6" i="1"/>
  <c r="CS6" i="1"/>
  <c r="CA7" i="1"/>
  <c r="CC7" i="1"/>
  <c r="CI7" i="1"/>
  <c r="CK7" i="1"/>
  <c r="CQ7" i="1"/>
  <c r="CS7" i="1"/>
  <c r="CA8" i="1"/>
  <c r="CC8" i="1"/>
  <c r="CI8" i="1"/>
  <c r="CK8" i="1"/>
  <c r="CQ8" i="1"/>
  <c r="CS8" i="1"/>
  <c r="CA9" i="1"/>
  <c r="CC9" i="1"/>
  <c r="CI9" i="1"/>
  <c r="CK9" i="1"/>
  <c r="CQ9" i="1"/>
  <c r="CS9" i="1"/>
  <c r="CY2" i="1"/>
  <c r="DA2" i="1"/>
  <c r="DG2" i="1"/>
  <c r="DI2" i="1"/>
  <c r="DO2" i="1"/>
  <c r="DQ2" i="1"/>
  <c r="CY3" i="1"/>
  <c r="DA3" i="1"/>
  <c r="DG3" i="1"/>
  <c r="DI3" i="1"/>
  <c r="DO3" i="1"/>
  <c r="DQ3" i="1"/>
  <c r="CY4" i="1"/>
  <c r="DA4" i="1"/>
  <c r="DG4" i="1"/>
  <c r="DI4" i="1"/>
  <c r="DO4" i="1"/>
  <c r="DQ4" i="1"/>
  <c r="CY5" i="1"/>
  <c r="DA5" i="1"/>
  <c r="DG5" i="1"/>
  <c r="DI5" i="1"/>
  <c r="DO5" i="1"/>
  <c r="DQ5" i="1"/>
  <c r="CY6" i="1"/>
  <c r="DA6" i="1"/>
  <c r="DG6" i="1"/>
  <c r="DI6" i="1"/>
  <c r="DO6" i="1"/>
  <c r="DQ6" i="1"/>
  <c r="CY7" i="1"/>
  <c r="DA7" i="1"/>
  <c r="DG7" i="1"/>
  <c r="DI7" i="1"/>
  <c r="DO7" i="1"/>
  <c r="DQ7" i="1"/>
  <c r="CY8" i="1"/>
  <c r="DA8" i="1"/>
  <c r="DG8" i="1"/>
  <c r="DI8" i="1"/>
  <c r="DO8" i="1"/>
  <c r="DQ8" i="1"/>
  <c r="CY9" i="1"/>
  <c r="DA9" i="1"/>
  <c r="DG9" i="1"/>
  <c r="DI9" i="1"/>
  <c r="DO9" i="1"/>
  <c r="DQ9" i="1"/>
  <c r="DW2" i="1"/>
  <c r="DY2" i="1"/>
  <c r="EE2" i="1"/>
  <c r="EG2" i="1"/>
  <c r="DW3" i="1"/>
  <c r="DY3" i="1"/>
  <c r="EE3" i="1"/>
  <c r="EG3" i="1"/>
  <c r="DW4" i="1"/>
  <c r="DY4" i="1"/>
  <c r="EE4" i="1"/>
  <c r="EG4" i="1"/>
  <c r="DW5" i="1"/>
  <c r="DY5" i="1"/>
  <c r="EE5" i="1"/>
  <c r="EG5" i="1"/>
  <c r="DW6" i="1"/>
  <c r="DY6" i="1"/>
  <c r="EE6" i="1"/>
  <c r="EG6" i="1"/>
  <c r="DW7" i="1"/>
  <c r="DY7" i="1"/>
  <c r="EE7" i="1"/>
  <c r="EG7" i="1"/>
  <c r="DW8" i="1"/>
  <c r="DY8" i="1"/>
  <c r="EE8" i="1"/>
  <c r="EG8" i="1"/>
  <c r="DW9" i="1"/>
  <c r="DY9" i="1"/>
  <c r="EE9" i="1"/>
  <c r="EG9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</calcChain>
</file>

<file path=xl/sharedStrings.xml><?xml version="1.0" encoding="utf-8"?>
<sst xmlns="http://schemas.openxmlformats.org/spreadsheetml/2006/main" count="469" uniqueCount="188">
  <si>
    <t>Crse Id</t>
  </si>
  <si>
    <t>Offer #</t>
  </si>
  <si>
    <t>Term</t>
  </si>
  <si>
    <t>Sess Cd</t>
  </si>
  <si>
    <t>Sect</t>
  </si>
  <si>
    <t>Acad Grp</t>
  </si>
  <si>
    <t>Subject</t>
  </si>
  <si>
    <t>Ctlg #</t>
  </si>
  <si>
    <t>Title</t>
  </si>
  <si>
    <t>Cls #</t>
  </si>
  <si>
    <t>Cmpt</t>
  </si>
  <si>
    <t>Stat</t>
  </si>
  <si>
    <t>Assc Cls</t>
  </si>
  <si>
    <t>Prt Schd</t>
  </si>
  <si>
    <t>Consent</t>
  </si>
  <si>
    <t>Enrl Cap</t>
  </si>
  <si>
    <t>Wait Cap</t>
  </si>
  <si>
    <t>Enrl Tot</t>
  </si>
  <si>
    <t>Wait Tot</t>
  </si>
  <si>
    <t>Inst Mode</t>
  </si>
  <si>
    <t>Room Cap</t>
  </si>
  <si>
    <t>Session Start Dt</t>
  </si>
  <si>
    <t>Session End Dt</t>
  </si>
  <si>
    <t>Cncl Dt</t>
  </si>
  <si>
    <t>Prim Inst Sect</t>
  </si>
  <si>
    <t>Cmbd Sect</t>
  </si>
  <si>
    <t>Cls Mtg #</t>
  </si>
  <si>
    <t>Fac Id</t>
  </si>
  <si>
    <t>Mtg Start</t>
  </si>
  <si>
    <t>Mtg End</t>
  </si>
  <si>
    <t>Mtg Ptrn</t>
  </si>
  <si>
    <t>Mtg Ptrn Start Dt</t>
  </si>
  <si>
    <t>Mtg Ptrn End Dt</t>
  </si>
  <si>
    <t>Prt Topic</t>
  </si>
  <si>
    <t>Desc</t>
  </si>
  <si>
    <t>Emplid</t>
  </si>
  <si>
    <t>Emp Name</t>
  </si>
  <si>
    <t>Instr Role</t>
  </si>
  <si>
    <t>Scd Prt Instr</t>
  </si>
  <si>
    <t>Emplid2</t>
  </si>
  <si>
    <t>Emp Name2</t>
  </si>
  <si>
    <t>Room</t>
  </si>
  <si>
    <t>Cls Nt #</t>
  </si>
  <si>
    <t>Cls Note1</t>
  </si>
  <si>
    <t>Cls Note2</t>
  </si>
  <si>
    <t>Rm Chrstc</t>
  </si>
  <si>
    <t>Assc Min Unt</t>
  </si>
  <si>
    <t>Assc Max Unt</t>
  </si>
  <si>
    <t>Assc Grdg Bsis</t>
  </si>
  <si>
    <t>Assc Prt</t>
  </si>
  <si>
    <t>Assc Cmpt</t>
  </si>
  <si>
    <t>Cmbd Id</t>
  </si>
  <si>
    <t>Cmbd Cls #</t>
  </si>
  <si>
    <t>Cmbd Desc</t>
  </si>
  <si>
    <t>Cmbd Cls tbl</t>
  </si>
  <si>
    <t>Cmbd Subj</t>
  </si>
  <si>
    <t>Cmbd Cat #</t>
  </si>
  <si>
    <t>Crs Att</t>
  </si>
  <si>
    <t>Crs Att Desc</t>
  </si>
  <si>
    <t>Attr Value</t>
  </si>
  <si>
    <t>Attr Desc</t>
  </si>
  <si>
    <t>Topic</t>
  </si>
  <si>
    <t>ATT2</t>
  </si>
  <si>
    <t>ATT3</t>
  </si>
  <si>
    <t>ATT4</t>
  </si>
  <si>
    <t>Mtg2#</t>
  </si>
  <si>
    <t>Pttrn2</t>
  </si>
  <si>
    <t>Start2</t>
  </si>
  <si>
    <t>End2</t>
  </si>
  <si>
    <t>ID2a</t>
  </si>
  <si>
    <t>Name2a</t>
  </si>
  <si>
    <t>ID2b</t>
  </si>
  <si>
    <t>Name2b</t>
  </si>
  <si>
    <t>Mtg3#</t>
  </si>
  <si>
    <t>Pttrn</t>
  </si>
  <si>
    <t>Start3</t>
  </si>
  <si>
    <t>End3</t>
  </si>
  <si>
    <t>ID3a</t>
  </si>
  <si>
    <t>Name3a</t>
  </si>
  <si>
    <t>ID3b</t>
  </si>
  <si>
    <t>Name3b</t>
  </si>
  <si>
    <t>Mtg4#</t>
  </si>
  <si>
    <t>Pttrn4</t>
  </si>
  <si>
    <t>Start4</t>
  </si>
  <si>
    <t>End4</t>
  </si>
  <si>
    <t>ID4a</t>
  </si>
  <si>
    <t>Name4a</t>
  </si>
  <si>
    <t>ID4b</t>
  </si>
  <si>
    <t>Name4b</t>
  </si>
  <si>
    <t>Mtg5#</t>
  </si>
  <si>
    <t>Pttrn5</t>
  </si>
  <si>
    <t>Start5</t>
  </si>
  <si>
    <t>End5</t>
  </si>
  <si>
    <t>ID5a</t>
  </si>
  <si>
    <t>Name5a</t>
  </si>
  <si>
    <t>ID5b</t>
  </si>
  <si>
    <t>Name5b</t>
  </si>
  <si>
    <t>Mtg6#</t>
  </si>
  <si>
    <t>Pttrn6</t>
  </si>
  <si>
    <t>Start6</t>
  </si>
  <si>
    <t>End6</t>
  </si>
  <si>
    <t>ID6a</t>
  </si>
  <si>
    <t>Name6a</t>
  </si>
  <si>
    <t>ID6b</t>
  </si>
  <si>
    <t>Name6b</t>
  </si>
  <si>
    <t>Mtg7#</t>
  </si>
  <si>
    <t>Pttrn7</t>
  </si>
  <si>
    <t>Start7</t>
  </si>
  <si>
    <t>End7</t>
  </si>
  <si>
    <t>ID7a</t>
  </si>
  <si>
    <t>Name7a</t>
  </si>
  <si>
    <t>ID7b</t>
  </si>
  <si>
    <t>Name7b</t>
  </si>
  <si>
    <t>Mtg8#</t>
  </si>
  <si>
    <t>Pttrn8</t>
  </si>
  <si>
    <t>Start8</t>
  </si>
  <si>
    <t>End8</t>
  </si>
  <si>
    <t>ID8a</t>
  </si>
  <si>
    <t>Name8a</t>
  </si>
  <si>
    <t>ID8b</t>
  </si>
  <si>
    <t>Name8b</t>
  </si>
  <si>
    <t>Mtg9#</t>
  </si>
  <si>
    <t>Pttrn9</t>
  </si>
  <si>
    <t>Start9</t>
  </si>
  <si>
    <t>End9</t>
  </si>
  <si>
    <t>ID9a</t>
  </si>
  <si>
    <t>Name9a</t>
  </si>
  <si>
    <t>ID9b</t>
  </si>
  <si>
    <t>Name9b</t>
  </si>
  <si>
    <t>Mtg10#</t>
  </si>
  <si>
    <t>Pttrn10</t>
  </si>
  <si>
    <t>Start10</t>
  </si>
  <si>
    <t>End10</t>
  </si>
  <si>
    <t>ID10a</t>
  </si>
  <si>
    <t>Name10a</t>
  </si>
  <si>
    <t>ID10b</t>
  </si>
  <si>
    <t>Name10b</t>
  </si>
  <si>
    <t>Glbl Nt Dt</t>
  </si>
  <si>
    <t>Glbl Nt Time</t>
  </si>
  <si>
    <t>SS1</t>
  </si>
  <si>
    <t>PRVST</t>
  </si>
  <si>
    <t>IT</t>
  </si>
  <si>
    <t>Information Technology Problem Solving</t>
  </si>
  <si>
    <t>LEC</t>
  </si>
  <si>
    <t>A</t>
  </si>
  <si>
    <t>Y</t>
  </si>
  <si>
    <t>N</t>
  </si>
  <si>
    <t>P</t>
  </si>
  <si>
    <t xml:space="preserve"> </t>
  </si>
  <si>
    <t>M03-0730</t>
  </si>
  <si>
    <t>01:00PM</t>
  </si>
  <si>
    <t>03:00PM</t>
  </si>
  <si>
    <t>MW</t>
  </si>
  <si>
    <t>Banjo,Temitayo</t>
  </si>
  <si>
    <t>PI</t>
  </si>
  <si>
    <t>OPT</t>
  </si>
  <si>
    <t>C</t>
  </si>
  <si>
    <t>Introduction To Java</t>
  </si>
  <si>
    <t>Y04-4120</t>
  </si>
  <si>
    <t>06:00PM</t>
  </si>
  <si>
    <t>07:30PM</t>
  </si>
  <si>
    <t>MTuTh</t>
  </si>
  <si>
    <t>Kelly,Christopher Grant</t>
  </si>
  <si>
    <t>Introduction to Scripting</t>
  </si>
  <si>
    <t>REMOTE</t>
  </si>
  <si>
    <t>Soro,Torna Omar</t>
  </si>
  <si>
    <t>Intermediate Scripting</t>
  </si>
  <si>
    <t>09:00PM</t>
  </si>
  <si>
    <t>Relational Databases</t>
  </si>
  <si>
    <t>OL</t>
  </si>
  <si>
    <t>ON-LINE</t>
  </si>
  <si>
    <t>TBA</t>
  </si>
  <si>
    <t>Stone,Mark H</t>
  </si>
  <si>
    <t>Introduction to Linux/Unix</t>
  </si>
  <si>
    <t>05:00PM</t>
  </si>
  <si>
    <t>08:00PM</t>
  </si>
  <si>
    <t>SS2</t>
  </si>
  <si>
    <t>Project Management</t>
  </si>
  <si>
    <t>D'Alessandro,Melanie</t>
  </si>
  <si>
    <t>Network Security Administration II</t>
  </si>
  <si>
    <t>Y04-4110</t>
  </si>
  <si>
    <t>TuTh</t>
  </si>
  <si>
    <t>Perez,Beatrice Maria</t>
  </si>
  <si>
    <t>SS3</t>
  </si>
  <si>
    <t>CAS</t>
  </si>
  <si>
    <t>Program Fee</t>
  </si>
  <si>
    <t>CON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</si>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</sst>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0"/>
  <sheetViews>
    <sheetView tabSelected="1" workbookViewId="0">
      <selection activeCell="A10" sqref="A10:XFD10"/>
    </sheetView>
  </sheetViews>
  <sheetFormatPr defaultRowHeight="15" x14ac:dyDescent="0.25"/>
  <cols>
    <col min="7" max="7" width="9.140625" customWidth="1"/>
  </cols>
  <sheetData>
    <row r="1" spans="1:1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12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</row>
    <row r="2" spans="1:140" x14ac:dyDescent="0.25">
      <c r="A2" t="str">
        <f>"034910"</f>
        <v>034910</v>
      </c>
      <c r="B2">
        <v>1</v>
      </c>
      <c r="C2">
        <v>3340</v>
      </c>
      <c r="D2" t="s">
        <v>139</v>
      </c>
      <c r="E2" t="str">
        <f t="shared" ref="E2:E10" si="0">"01"</f>
        <v>01</v>
      </c>
      <c r="F2" t="s">
        <v>140</v>
      </c>
      <c r="G2" t="s">
        <v>141</v>
      </c>
      <c r="H2" t="str">
        <f>" 110"</f>
        <v xml:space="preserve"> 110</v>
      </c>
      <c r="I2" t="s">
        <v>142</v>
      </c>
      <c r="J2" t="str">
        <f>"2473"</f>
        <v>2473</v>
      </c>
      <c r="K2" t="s">
        <v>143</v>
      </c>
      <c r="L2" t="s">
        <v>144</v>
      </c>
      <c r="M2">
        <v>1</v>
      </c>
      <c r="N2" t="s">
        <v>145</v>
      </c>
      <c r="O2" t="s">
        <v>146</v>
      </c>
      <c r="P2">
        <v>24</v>
      </c>
      <c r="Q2">
        <v>10</v>
      </c>
      <c r="R2">
        <v>3</v>
      </c>
      <c r="S2">
        <v>0</v>
      </c>
      <c r="T2" t="s">
        <v>147</v>
      </c>
      <c r="U2">
        <v>24</v>
      </c>
      <c r="V2" s="1">
        <v>45440</v>
      </c>
      <c r="W2" s="1">
        <v>45484</v>
      </c>
      <c r="Y2">
        <v>1</v>
      </c>
      <c r="Z2" t="s">
        <v>148</v>
      </c>
      <c r="AA2">
        <v>1</v>
      </c>
      <c r="AB2" t="s">
        <v>149</v>
      </c>
      <c r="AC2" t="s">
        <v>150</v>
      </c>
      <c r="AD2" t="s">
        <v>151</v>
      </c>
      <c r="AE2" t="s">
        <v>152</v>
      </c>
      <c r="AF2" s="1">
        <v>45440</v>
      </c>
      <c r="AG2" s="1">
        <v>45484</v>
      </c>
      <c r="AH2" t="s">
        <v>146</v>
      </c>
      <c r="AI2" t="s">
        <v>148</v>
      </c>
      <c r="AJ2" t="str">
        <f>"01802274"</f>
        <v>01802274</v>
      </c>
      <c r="AK2" t="s">
        <v>153</v>
      </c>
      <c r="AL2" t="s">
        <v>154</v>
      </c>
      <c r="AM2" t="s">
        <v>145</v>
      </c>
      <c r="AN2" t="str">
        <f>""</f>
        <v/>
      </c>
      <c r="AP2" t="s">
        <v>149</v>
      </c>
      <c r="AQ2" t="s">
        <v>148</v>
      </c>
      <c r="AR2" t="s">
        <v>148</v>
      </c>
      <c r="AS2" t="s">
        <v>148</v>
      </c>
      <c r="AT2" t="s">
        <v>148</v>
      </c>
      <c r="AU2">
        <v>1</v>
      </c>
      <c r="AV2">
        <v>3</v>
      </c>
      <c r="AW2">
        <v>3</v>
      </c>
      <c r="AX2" t="s">
        <v>155</v>
      </c>
      <c r="AY2" t="s">
        <v>156</v>
      </c>
      <c r="AZ2" t="s">
        <v>143</v>
      </c>
      <c r="BA2" t="s">
        <v>148</v>
      </c>
      <c r="BB2">
        <v>0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S2" t="str">
        <f>""</f>
        <v/>
      </c>
      <c r="BU2" t="str">
        <f>""</f>
        <v/>
      </c>
      <c r="CA2" t="str">
        <f>""</f>
        <v/>
      </c>
      <c r="CC2" t="str">
        <f>""</f>
        <v/>
      </c>
      <c r="CI2" t="str">
        <f>""</f>
        <v/>
      </c>
      <c r="CK2" t="str">
        <f>""</f>
        <v/>
      </c>
      <c r="CQ2" t="str">
        <f>""</f>
        <v/>
      </c>
      <c r="CS2" t="str">
        <f>""</f>
        <v/>
      </c>
      <c r="CY2" t="str">
        <f>""</f>
        <v/>
      </c>
      <c r="DA2" t="str">
        <f>""</f>
        <v/>
      </c>
      <c r="DG2" t="str">
        <f>""</f>
        <v/>
      </c>
      <c r="DI2" t="str">
        <f>""</f>
        <v/>
      </c>
      <c r="DO2" t="str">
        <f>""</f>
        <v/>
      </c>
      <c r="DQ2" t="str">
        <f>""</f>
        <v/>
      </c>
      <c r="DW2" t="str">
        <f>""</f>
        <v/>
      </c>
      <c r="DY2" t="str">
        <f>""</f>
        <v/>
      </c>
      <c r="EE2" t="str">
        <f>""</f>
        <v/>
      </c>
      <c r="EG2" t="str">
        <f>""</f>
        <v/>
      </c>
      <c r="EI2" s="1">
        <v>45392</v>
      </c>
      <c r="EJ2" s="2">
        <v>0.48295138888888889</v>
      </c>
    </row>
    <row r="3" spans="1:140" x14ac:dyDescent="0.25">
      <c r="A3" t="str">
        <f>"013182"</f>
        <v>013182</v>
      </c>
      <c r="B3">
        <v>2</v>
      </c>
      <c r="C3">
        <v>3340</v>
      </c>
      <c r="D3" t="s">
        <v>139</v>
      </c>
      <c r="E3" t="str">
        <f t="shared" si="0"/>
        <v>01</v>
      </c>
      <c r="F3" t="s">
        <v>140</v>
      </c>
      <c r="G3" t="s">
        <v>141</v>
      </c>
      <c r="H3" t="str">
        <f>" 114L"</f>
        <v xml:space="preserve"> 114L</v>
      </c>
      <c r="I3" t="s">
        <v>157</v>
      </c>
      <c r="J3" t="str">
        <f>"2474"</f>
        <v>2474</v>
      </c>
      <c r="K3" t="s">
        <v>143</v>
      </c>
      <c r="L3" t="s">
        <v>144</v>
      </c>
      <c r="M3">
        <v>1</v>
      </c>
      <c r="N3" t="s">
        <v>145</v>
      </c>
      <c r="O3" t="s">
        <v>146</v>
      </c>
      <c r="P3">
        <v>25</v>
      </c>
      <c r="Q3">
        <v>10</v>
      </c>
      <c r="R3">
        <v>0</v>
      </c>
      <c r="S3">
        <v>0</v>
      </c>
      <c r="T3" t="s">
        <v>147</v>
      </c>
      <c r="U3">
        <v>25</v>
      </c>
      <c r="V3" s="1">
        <v>45440</v>
      </c>
      <c r="W3" s="1">
        <v>45484</v>
      </c>
      <c r="Y3">
        <v>1</v>
      </c>
      <c r="Z3" t="s">
        <v>148</v>
      </c>
      <c r="AA3">
        <v>1</v>
      </c>
      <c r="AB3" t="s">
        <v>158</v>
      </c>
      <c r="AC3" t="s">
        <v>159</v>
      </c>
      <c r="AD3" t="s">
        <v>160</v>
      </c>
      <c r="AE3" t="s">
        <v>161</v>
      </c>
      <c r="AF3" s="1">
        <v>45440</v>
      </c>
      <c r="AG3" s="1">
        <v>45484</v>
      </c>
      <c r="AH3" t="s">
        <v>146</v>
      </c>
      <c r="AI3" t="s">
        <v>148</v>
      </c>
      <c r="AJ3" t="str">
        <f>"01228507"</f>
        <v>01228507</v>
      </c>
      <c r="AK3" t="s">
        <v>162</v>
      </c>
      <c r="AL3" t="s">
        <v>154</v>
      </c>
      <c r="AM3" t="s">
        <v>145</v>
      </c>
      <c r="AN3" t="str">
        <f>""</f>
        <v/>
      </c>
      <c r="AP3" t="s">
        <v>158</v>
      </c>
      <c r="AQ3" t="s">
        <v>148</v>
      </c>
      <c r="AR3" t="s">
        <v>148</v>
      </c>
      <c r="AS3" t="s">
        <v>148</v>
      </c>
      <c r="AT3" t="s">
        <v>148</v>
      </c>
      <c r="AU3">
        <v>1</v>
      </c>
      <c r="AV3">
        <v>3</v>
      </c>
      <c r="AW3">
        <v>3</v>
      </c>
      <c r="AX3" t="s">
        <v>155</v>
      </c>
      <c r="AY3" t="s">
        <v>156</v>
      </c>
      <c r="AZ3" t="s">
        <v>143</v>
      </c>
      <c r="BA3" t="s">
        <v>148</v>
      </c>
      <c r="BB3">
        <v>0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S3" t="str">
        <f>""</f>
        <v/>
      </c>
      <c r="BU3" t="str">
        <f>""</f>
        <v/>
      </c>
      <c r="CA3" t="str">
        <f>""</f>
        <v/>
      </c>
      <c r="CC3" t="str">
        <f>""</f>
        <v/>
      </c>
      <c r="CI3" t="str">
        <f>""</f>
        <v/>
      </c>
      <c r="CK3" t="str">
        <f>""</f>
        <v/>
      </c>
      <c r="CQ3" t="str">
        <f>""</f>
        <v/>
      </c>
      <c r="CS3" t="str">
        <f>""</f>
        <v/>
      </c>
      <c r="CY3" t="str">
        <f>""</f>
        <v/>
      </c>
      <c r="DA3" t="str">
        <f>""</f>
        <v/>
      </c>
      <c r="DG3" t="str">
        <f>""</f>
        <v/>
      </c>
      <c r="DI3" t="str">
        <f>""</f>
        <v/>
      </c>
      <c r="DO3" t="str">
        <f>""</f>
        <v/>
      </c>
      <c r="DQ3" t="str">
        <f>""</f>
        <v/>
      </c>
      <c r="DW3" t="str">
        <f>""</f>
        <v/>
      </c>
      <c r="DY3" t="str">
        <f>""</f>
        <v/>
      </c>
      <c r="EE3" t="str">
        <f>""</f>
        <v/>
      </c>
      <c r="EG3" t="str">
        <f>""</f>
        <v/>
      </c>
      <c r="EI3" s="1">
        <v>45392</v>
      </c>
      <c r="EJ3" s="2">
        <v>0.48295138888888889</v>
      </c>
    </row>
    <row r="4" spans="1:140" x14ac:dyDescent="0.25">
      <c r="A4" t="str">
        <f>"039998"</f>
        <v>039998</v>
      </c>
      <c r="B4">
        <v>1</v>
      </c>
      <c r="C4">
        <v>3340</v>
      </c>
      <c r="D4" t="s">
        <v>139</v>
      </c>
      <c r="E4" t="str">
        <f t="shared" si="0"/>
        <v>01</v>
      </c>
      <c r="F4" t="s">
        <v>140</v>
      </c>
      <c r="G4" t="s">
        <v>141</v>
      </c>
      <c r="H4" t="str">
        <f>" 116"</f>
        <v xml:space="preserve"> 116</v>
      </c>
      <c r="I4" t="s">
        <v>163</v>
      </c>
      <c r="J4" t="str">
        <f>"2475"</f>
        <v>2475</v>
      </c>
      <c r="K4" t="s">
        <v>143</v>
      </c>
      <c r="L4" t="s">
        <v>144</v>
      </c>
      <c r="M4">
        <v>1</v>
      </c>
      <c r="N4" t="s">
        <v>145</v>
      </c>
      <c r="O4" t="s">
        <v>146</v>
      </c>
      <c r="P4">
        <v>30</v>
      </c>
      <c r="Q4">
        <v>10</v>
      </c>
      <c r="R4">
        <v>12</v>
      </c>
      <c r="S4">
        <v>0</v>
      </c>
      <c r="T4" t="s">
        <v>147</v>
      </c>
      <c r="U4">
        <v>30</v>
      </c>
      <c r="V4" s="1">
        <v>45440</v>
      </c>
      <c r="W4" s="1">
        <v>45484</v>
      </c>
      <c r="Y4">
        <v>1</v>
      </c>
      <c r="Z4" t="s">
        <v>148</v>
      </c>
      <c r="AA4">
        <v>1</v>
      </c>
      <c r="AB4" t="s">
        <v>164</v>
      </c>
      <c r="AC4" t="s">
        <v>159</v>
      </c>
      <c r="AD4" t="s">
        <v>160</v>
      </c>
      <c r="AE4" t="s">
        <v>161</v>
      </c>
      <c r="AF4" s="1">
        <v>45440</v>
      </c>
      <c r="AG4" s="1">
        <v>45484</v>
      </c>
      <c r="AH4" t="s">
        <v>146</v>
      </c>
      <c r="AI4" t="s">
        <v>148</v>
      </c>
      <c r="AJ4" t="str">
        <f>"01177788"</f>
        <v>01177788</v>
      </c>
      <c r="AK4" t="s">
        <v>165</v>
      </c>
      <c r="AL4" t="s">
        <v>154</v>
      </c>
      <c r="AM4" t="s">
        <v>145</v>
      </c>
      <c r="AN4" t="str">
        <f>""</f>
        <v/>
      </c>
      <c r="AP4" t="s">
        <v>164</v>
      </c>
      <c r="AQ4" t="s">
        <v>148</v>
      </c>
      <c r="AR4" t="s">
        <v>148</v>
      </c>
      <c r="AS4" t="s">
        <v>148</v>
      </c>
      <c r="AT4" t="s">
        <v>148</v>
      </c>
      <c r="AU4">
        <v>1</v>
      </c>
      <c r="AV4">
        <v>3</v>
      </c>
      <c r="AW4">
        <v>3</v>
      </c>
      <c r="AX4" t="s">
        <v>155</v>
      </c>
      <c r="AY4" t="s">
        <v>156</v>
      </c>
      <c r="AZ4" t="s">
        <v>143</v>
      </c>
      <c r="BA4" t="s">
        <v>148</v>
      </c>
      <c r="BB4">
        <v>0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S4" t="str">
        <f>""</f>
        <v/>
      </c>
      <c r="BU4" t="str">
        <f>""</f>
        <v/>
      </c>
      <c r="CA4" t="str">
        <f>""</f>
        <v/>
      </c>
      <c r="CC4" t="str">
        <f>""</f>
        <v/>
      </c>
      <c r="CI4" t="str">
        <f>""</f>
        <v/>
      </c>
      <c r="CK4" t="str">
        <f>""</f>
        <v/>
      </c>
      <c r="CQ4" t="str">
        <f>""</f>
        <v/>
      </c>
      <c r="CS4" t="str">
        <f>""</f>
        <v/>
      </c>
      <c r="CY4" t="str">
        <f>""</f>
        <v/>
      </c>
      <c r="DA4" t="str">
        <f>""</f>
        <v/>
      </c>
      <c r="DG4" t="str">
        <f>""</f>
        <v/>
      </c>
      <c r="DI4" t="str">
        <f>""</f>
        <v/>
      </c>
      <c r="DO4" t="str">
        <f>""</f>
        <v/>
      </c>
      <c r="DQ4" t="str">
        <f>""</f>
        <v/>
      </c>
      <c r="DW4" t="str">
        <f>""</f>
        <v/>
      </c>
      <c r="DY4" t="str">
        <f>""</f>
        <v/>
      </c>
      <c r="EE4" t="str">
        <f>""</f>
        <v/>
      </c>
      <c r="EG4" t="str">
        <f>""</f>
        <v/>
      </c>
      <c r="EI4" s="1">
        <v>45392</v>
      </c>
      <c r="EJ4" s="2">
        <v>0.48295138888888889</v>
      </c>
    </row>
    <row r="5" spans="1:140" x14ac:dyDescent="0.25">
      <c r="A5" t="str">
        <f>"039999"</f>
        <v>039999</v>
      </c>
      <c r="B5">
        <v>1</v>
      </c>
      <c r="C5">
        <v>3340</v>
      </c>
      <c r="D5" t="s">
        <v>139</v>
      </c>
      <c r="E5" t="str">
        <f t="shared" si="0"/>
        <v>01</v>
      </c>
      <c r="F5" t="s">
        <v>140</v>
      </c>
      <c r="G5" t="s">
        <v>141</v>
      </c>
      <c r="H5" t="str">
        <f>" 117"</f>
        <v xml:space="preserve"> 117</v>
      </c>
      <c r="I5" t="s">
        <v>166</v>
      </c>
      <c r="J5" t="str">
        <f>"2476"</f>
        <v>2476</v>
      </c>
      <c r="K5" t="s">
        <v>143</v>
      </c>
      <c r="L5" t="s">
        <v>144</v>
      </c>
      <c r="M5">
        <v>1</v>
      </c>
      <c r="N5" t="s">
        <v>145</v>
      </c>
      <c r="O5" t="s">
        <v>146</v>
      </c>
      <c r="P5">
        <v>30</v>
      </c>
      <c r="Q5">
        <v>10</v>
      </c>
      <c r="R5">
        <v>16</v>
      </c>
      <c r="S5">
        <v>0</v>
      </c>
      <c r="T5" t="s">
        <v>147</v>
      </c>
      <c r="U5">
        <v>30</v>
      </c>
      <c r="V5" s="1">
        <v>45440</v>
      </c>
      <c r="W5" s="1">
        <v>45484</v>
      </c>
      <c r="Y5">
        <v>1</v>
      </c>
      <c r="Z5" t="s">
        <v>148</v>
      </c>
      <c r="AA5">
        <v>1</v>
      </c>
      <c r="AB5" t="s">
        <v>164</v>
      </c>
      <c r="AC5" t="s">
        <v>160</v>
      </c>
      <c r="AD5" t="s">
        <v>167</v>
      </c>
      <c r="AE5" t="s">
        <v>161</v>
      </c>
      <c r="AF5" s="1">
        <v>45440</v>
      </c>
      <c r="AG5" s="1">
        <v>45484</v>
      </c>
      <c r="AH5" t="s">
        <v>146</v>
      </c>
      <c r="AI5" t="s">
        <v>148</v>
      </c>
      <c r="AJ5" t="str">
        <f>"01177788"</f>
        <v>01177788</v>
      </c>
      <c r="AK5" t="s">
        <v>165</v>
      </c>
      <c r="AL5" t="s">
        <v>154</v>
      </c>
      <c r="AM5" t="s">
        <v>145</v>
      </c>
      <c r="AN5" t="str">
        <f>""</f>
        <v/>
      </c>
      <c r="AP5" t="s">
        <v>164</v>
      </c>
      <c r="AQ5" t="s">
        <v>148</v>
      </c>
      <c r="AR5" t="s">
        <v>148</v>
      </c>
      <c r="AS5" t="s">
        <v>148</v>
      </c>
      <c r="AT5" t="s">
        <v>148</v>
      </c>
      <c r="AU5">
        <v>1</v>
      </c>
      <c r="AV5">
        <v>3</v>
      </c>
      <c r="AW5">
        <v>3</v>
      </c>
      <c r="AX5" t="s">
        <v>155</v>
      </c>
      <c r="AY5" t="s">
        <v>156</v>
      </c>
      <c r="AZ5" t="s">
        <v>143</v>
      </c>
      <c r="BA5" t="s">
        <v>148</v>
      </c>
      <c r="BB5">
        <v>0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S5" t="str">
        <f>""</f>
        <v/>
      </c>
      <c r="BU5" t="str">
        <f>""</f>
        <v/>
      </c>
      <c r="CA5" t="str">
        <f>""</f>
        <v/>
      </c>
      <c r="CC5" t="str">
        <f>""</f>
        <v/>
      </c>
      <c r="CI5" t="str">
        <f>""</f>
        <v/>
      </c>
      <c r="CK5" t="str">
        <f>""</f>
        <v/>
      </c>
      <c r="CQ5" t="str">
        <f>""</f>
        <v/>
      </c>
      <c r="CS5" t="str">
        <f>""</f>
        <v/>
      </c>
      <c r="CY5" t="str">
        <f>""</f>
        <v/>
      </c>
      <c r="DA5" t="str">
        <f>""</f>
        <v/>
      </c>
      <c r="DG5" t="str">
        <f>""</f>
        <v/>
      </c>
      <c r="DI5" t="str">
        <f>""</f>
        <v/>
      </c>
      <c r="DO5" t="str">
        <f>""</f>
        <v/>
      </c>
      <c r="DQ5" t="str">
        <f>""</f>
        <v/>
      </c>
      <c r="DW5" t="str">
        <f>""</f>
        <v/>
      </c>
      <c r="DY5" t="str">
        <f>""</f>
        <v/>
      </c>
      <c r="EE5" t="str">
        <f>""</f>
        <v/>
      </c>
      <c r="EG5" t="str">
        <f>""</f>
        <v/>
      </c>
      <c r="EI5" s="1">
        <v>45392</v>
      </c>
      <c r="EJ5" s="2">
        <v>0.48295138888888889</v>
      </c>
    </row>
    <row r="6" spans="1:140" x14ac:dyDescent="0.25">
      <c r="A6" t="str">
        <f>"033534"</f>
        <v>033534</v>
      </c>
      <c r="B6">
        <v>2</v>
      </c>
      <c r="C6">
        <v>3340</v>
      </c>
      <c r="D6" t="s">
        <v>139</v>
      </c>
      <c r="E6" t="str">
        <f t="shared" si="0"/>
        <v>01</v>
      </c>
      <c r="F6" t="s">
        <v>140</v>
      </c>
      <c r="G6" t="s">
        <v>141</v>
      </c>
      <c r="H6" t="str">
        <f>" 230L"</f>
        <v xml:space="preserve"> 230L</v>
      </c>
      <c r="I6" t="s">
        <v>168</v>
      </c>
      <c r="J6" t="str">
        <f>"2609"</f>
        <v>2609</v>
      </c>
      <c r="K6" t="s">
        <v>143</v>
      </c>
      <c r="L6" t="s">
        <v>144</v>
      </c>
      <c r="M6">
        <v>1</v>
      </c>
      <c r="N6" t="s">
        <v>145</v>
      </c>
      <c r="O6" t="s">
        <v>146</v>
      </c>
      <c r="P6">
        <v>20</v>
      </c>
      <c r="Q6">
        <v>5</v>
      </c>
      <c r="R6">
        <v>19</v>
      </c>
      <c r="S6">
        <v>0</v>
      </c>
      <c r="T6" t="s">
        <v>169</v>
      </c>
      <c r="U6">
        <v>20</v>
      </c>
      <c r="V6" s="1">
        <v>45440</v>
      </c>
      <c r="W6" s="1">
        <v>45484</v>
      </c>
      <c r="Y6">
        <v>1</v>
      </c>
      <c r="Z6" t="s">
        <v>156</v>
      </c>
      <c r="AA6">
        <v>1</v>
      </c>
      <c r="AB6" t="s">
        <v>170</v>
      </c>
      <c r="AE6" t="s">
        <v>171</v>
      </c>
      <c r="AF6" s="1">
        <v>45440</v>
      </c>
      <c r="AG6" s="1">
        <v>45484</v>
      </c>
      <c r="AH6" t="s">
        <v>146</v>
      </c>
      <c r="AI6" t="s">
        <v>148</v>
      </c>
      <c r="AJ6" t="str">
        <f>"00279687"</f>
        <v>00279687</v>
      </c>
      <c r="AK6" t="s">
        <v>172</v>
      </c>
      <c r="AL6" t="s">
        <v>154</v>
      </c>
      <c r="AM6" t="s">
        <v>145</v>
      </c>
      <c r="AN6" t="str">
        <f>""</f>
        <v/>
      </c>
      <c r="AP6" t="s">
        <v>170</v>
      </c>
      <c r="AQ6" t="s">
        <v>148</v>
      </c>
      <c r="AR6" t="s">
        <v>148</v>
      </c>
      <c r="AS6" t="s">
        <v>148</v>
      </c>
      <c r="AT6" t="s">
        <v>148</v>
      </c>
      <c r="AU6">
        <v>1</v>
      </c>
      <c r="AV6">
        <v>3</v>
      </c>
      <c r="AW6">
        <v>3</v>
      </c>
      <c r="AX6" t="s">
        <v>155</v>
      </c>
      <c r="AY6" t="s">
        <v>156</v>
      </c>
      <c r="AZ6" t="s">
        <v>143</v>
      </c>
      <c r="BA6" t="s">
        <v>148</v>
      </c>
      <c r="BB6">
        <v>0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O6">
        <v>1</v>
      </c>
      <c r="BS6" t="str">
        <f>"00279687"</f>
        <v>00279687</v>
      </c>
      <c r="BT6" t="s">
        <v>172</v>
      </c>
      <c r="BU6" t="str">
        <f>""</f>
        <v/>
      </c>
      <c r="CA6" t="str">
        <f>""</f>
        <v/>
      </c>
      <c r="CC6" t="str">
        <f>""</f>
        <v/>
      </c>
      <c r="CI6" t="str">
        <f>""</f>
        <v/>
      </c>
      <c r="CK6" t="str">
        <f>""</f>
        <v/>
      </c>
      <c r="CQ6" t="str">
        <f>""</f>
        <v/>
      </c>
      <c r="CS6" t="str">
        <f>""</f>
        <v/>
      </c>
      <c r="CY6" t="str">
        <f>""</f>
        <v/>
      </c>
      <c r="DA6" t="str">
        <f>""</f>
        <v/>
      </c>
      <c r="DG6" t="str">
        <f>""</f>
        <v/>
      </c>
      <c r="DI6" t="str">
        <f>""</f>
        <v/>
      </c>
      <c r="DO6" t="str">
        <f>""</f>
        <v/>
      </c>
      <c r="DQ6" t="str">
        <f>""</f>
        <v/>
      </c>
      <c r="DW6" t="str">
        <f>""</f>
        <v/>
      </c>
      <c r="DY6" t="str">
        <f>""</f>
        <v/>
      </c>
      <c r="EE6" t="str">
        <f>""</f>
        <v/>
      </c>
      <c r="EG6" t="str">
        <f>""</f>
        <v/>
      </c>
      <c r="EI6" s="1">
        <v>45392</v>
      </c>
      <c r="EJ6" s="2">
        <v>0.48295138888888889</v>
      </c>
    </row>
    <row r="7" spans="1:140" x14ac:dyDescent="0.25">
      <c r="A7" t="str">
        <f>"013186"</f>
        <v>013186</v>
      </c>
      <c r="B7">
        <v>1</v>
      </c>
      <c r="C7">
        <v>3340</v>
      </c>
      <c r="D7" t="s">
        <v>139</v>
      </c>
      <c r="E7" t="str">
        <f t="shared" si="0"/>
        <v>01</v>
      </c>
      <c r="F7" t="s">
        <v>140</v>
      </c>
      <c r="G7" t="s">
        <v>141</v>
      </c>
      <c r="H7" t="str">
        <f>" 244"</f>
        <v xml:space="preserve"> 244</v>
      </c>
      <c r="I7" t="s">
        <v>173</v>
      </c>
      <c r="J7" t="str">
        <f>"2477"</f>
        <v>2477</v>
      </c>
      <c r="K7" t="s">
        <v>143</v>
      </c>
      <c r="L7" t="s">
        <v>144</v>
      </c>
      <c r="M7">
        <v>1</v>
      </c>
      <c r="N7" t="s">
        <v>145</v>
      </c>
      <c r="O7" t="s">
        <v>146</v>
      </c>
      <c r="P7">
        <v>24</v>
      </c>
      <c r="Q7">
        <v>10</v>
      </c>
      <c r="R7">
        <v>12</v>
      </c>
      <c r="S7">
        <v>0</v>
      </c>
      <c r="T7" t="s">
        <v>147</v>
      </c>
      <c r="U7">
        <v>24</v>
      </c>
      <c r="V7" s="1">
        <v>45440</v>
      </c>
      <c r="W7" s="1">
        <v>45484</v>
      </c>
      <c r="Y7">
        <v>1</v>
      </c>
      <c r="Z7" t="s">
        <v>148</v>
      </c>
      <c r="AA7">
        <v>1</v>
      </c>
      <c r="AB7" t="s">
        <v>149</v>
      </c>
      <c r="AC7" t="s">
        <v>174</v>
      </c>
      <c r="AD7" t="s">
        <v>175</v>
      </c>
      <c r="AE7" t="s">
        <v>152</v>
      </c>
      <c r="AF7" s="1">
        <v>45440</v>
      </c>
      <c r="AG7" s="1">
        <v>45484</v>
      </c>
      <c r="AH7" t="s">
        <v>146</v>
      </c>
      <c r="AI7" t="s">
        <v>148</v>
      </c>
      <c r="AJ7" t="str">
        <f>"01802274"</f>
        <v>01802274</v>
      </c>
      <c r="AK7" t="s">
        <v>153</v>
      </c>
      <c r="AL7" t="s">
        <v>154</v>
      </c>
      <c r="AM7" t="s">
        <v>145</v>
      </c>
      <c r="AN7" t="str">
        <f>""</f>
        <v/>
      </c>
      <c r="AP7" t="s">
        <v>149</v>
      </c>
      <c r="AQ7" t="s">
        <v>148</v>
      </c>
      <c r="AR7" t="s">
        <v>148</v>
      </c>
      <c r="AS7" t="s">
        <v>148</v>
      </c>
      <c r="AT7" t="s">
        <v>148</v>
      </c>
      <c r="AU7">
        <v>1</v>
      </c>
      <c r="AV7">
        <v>3</v>
      </c>
      <c r="AW7">
        <v>3</v>
      </c>
      <c r="AX7" t="s">
        <v>155</v>
      </c>
      <c r="AY7" t="s">
        <v>156</v>
      </c>
      <c r="AZ7" t="s">
        <v>143</v>
      </c>
      <c r="BA7" t="s">
        <v>148</v>
      </c>
      <c r="BB7">
        <v>0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S7" t="str">
        <f>""</f>
        <v/>
      </c>
      <c r="BU7" t="str">
        <f>""</f>
        <v/>
      </c>
      <c r="CA7" t="str">
        <f>""</f>
        <v/>
      </c>
      <c r="CC7" t="str">
        <f>""</f>
        <v/>
      </c>
      <c r="CI7" t="str">
        <f>""</f>
        <v/>
      </c>
      <c r="CK7" t="str">
        <f>""</f>
        <v/>
      </c>
      <c r="CQ7" t="str">
        <f>""</f>
        <v/>
      </c>
      <c r="CS7" t="str">
        <f>""</f>
        <v/>
      </c>
      <c r="CY7" t="str">
        <f>""</f>
        <v/>
      </c>
      <c r="DA7" t="str">
        <f>""</f>
        <v/>
      </c>
      <c r="DG7" t="str">
        <f>""</f>
        <v/>
      </c>
      <c r="DI7" t="str">
        <f>""</f>
        <v/>
      </c>
      <c r="DO7" t="str">
        <f>""</f>
        <v/>
      </c>
      <c r="DQ7" t="str">
        <f>""</f>
        <v/>
      </c>
      <c r="DW7" t="str">
        <f>""</f>
        <v/>
      </c>
      <c r="DY7" t="str">
        <f>""</f>
        <v/>
      </c>
      <c r="EE7" t="str">
        <f>""</f>
        <v/>
      </c>
      <c r="EG7" t="str">
        <f>""</f>
        <v/>
      </c>
      <c r="EI7" s="1">
        <v>45392</v>
      </c>
      <c r="EJ7" s="2">
        <v>0.48295138888888889</v>
      </c>
    </row>
    <row r="8" spans="1:140" x14ac:dyDescent="0.25">
      <c r="A8" t="str">
        <f>"022992"</f>
        <v>022992</v>
      </c>
      <c r="B8">
        <v>2</v>
      </c>
      <c r="C8">
        <v>3340</v>
      </c>
      <c r="D8" t="s">
        <v>176</v>
      </c>
      <c r="E8" t="str">
        <f t="shared" si="0"/>
        <v>01</v>
      </c>
      <c r="F8" t="s">
        <v>140</v>
      </c>
      <c r="G8" t="s">
        <v>141</v>
      </c>
      <c r="H8" t="str">
        <f>" 425L"</f>
        <v xml:space="preserve"> 425L</v>
      </c>
      <c r="I8" t="s">
        <v>177</v>
      </c>
      <c r="J8" t="str">
        <f>"2611"</f>
        <v>2611</v>
      </c>
      <c r="K8" t="s">
        <v>143</v>
      </c>
      <c r="L8" t="s">
        <v>144</v>
      </c>
      <c r="M8">
        <v>1</v>
      </c>
      <c r="N8" t="s">
        <v>145</v>
      </c>
      <c r="O8" t="s">
        <v>146</v>
      </c>
      <c r="P8">
        <v>20</v>
      </c>
      <c r="Q8">
        <v>5</v>
      </c>
      <c r="R8">
        <v>23</v>
      </c>
      <c r="S8">
        <v>0</v>
      </c>
      <c r="T8" t="s">
        <v>169</v>
      </c>
      <c r="U8">
        <v>20</v>
      </c>
      <c r="V8" s="1">
        <v>45488</v>
      </c>
      <c r="W8" s="1">
        <v>45526</v>
      </c>
      <c r="Y8">
        <v>1</v>
      </c>
      <c r="Z8" t="s">
        <v>156</v>
      </c>
      <c r="AA8">
        <v>1</v>
      </c>
      <c r="AB8" t="s">
        <v>170</v>
      </c>
      <c r="AE8" t="s">
        <v>171</v>
      </c>
      <c r="AF8" s="1">
        <v>45488</v>
      </c>
      <c r="AG8" s="1">
        <v>45526</v>
      </c>
      <c r="AH8" t="s">
        <v>146</v>
      </c>
      <c r="AI8" t="s">
        <v>148</v>
      </c>
      <c r="AJ8" t="str">
        <f>"01114089"</f>
        <v>01114089</v>
      </c>
      <c r="AK8" t="s">
        <v>178</v>
      </c>
      <c r="AL8" t="s">
        <v>154</v>
      </c>
      <c r="AM8" t="s">
        <v>145</v>
      </c>
      <c r="AN8" t="str">
        <f>""</f>
        <v/>
      </c>
      <c r="AP8" t="s">
        <v>170</v>
      </c>
      <c r="AQ8" t="s">
        <v>148</v>
      </c>
      <c r="AR8" t="s">
        <v>148</v>
      </c>
      <c r="AS8" t="s">
        <v>148</v>
      </c>
      <c r="AT8" t="s">
        <v>148</v>
      </c>
      <c r="AU8">
        <v>1</v>
      </c>
      <c r="AV8">
        <v>3</v>
      </c>
      <c r="AW8">
        <v>3</v>
      </c>
      <c r="AX8" t="s">
        <v>155</v>
      </c>
      <c r="AY8" t="s">
        <v>156</v>
      </c>
      <c r="AZ8" t="s">
        <v>143</v>
      </c>
      <c r="BA8" t="s">
        <v>148</v>
      </c>
      <c r="BB8">
        <v>0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O8">
        <v>1</v>
      </c>
      <c r="BS8" t="str">
        <f>"01114089"</f>
        <v>01114089</v>
      </c>
      <c r="BT8" t="s">
        <v>178</v>
      </c>
      <c r="BU8" t="str">
        <f>""</f>
        <v/>
      </c>
      <c r="CA8" t="str">
        <f>""</f>
        <v/>
      </c>
      <c r="CC8" t="str">
        <f>""</f>
        <v/>
      </c>
      <c r="CI8" t="str">
        <f>""</f>
        <v/>
      </c>
      <c r="CK8" t="str">
        <f>""</f>
        <v/>
      </c>
      <c r="CQ8" t="str">
        <f>""</f>
        <v/>
      </c>
      <c r="CS8" t="str">
        <f>""</f>
        <v/>
      </c>
      <c r="CY8" t="str">
        <f>""</f>
        <v/>
      </c>
      <c r="DA8" t="str">
        <f>""</f>
        <v/>
      </c>
      <c r="DG8" t="str">
        <f>""</f>
        <v/>
      </c>
      <c r="DI8" t="str">
        <f>""</f>
        <v/>
      </c>
      <c r="DO8" t="str">
        <f>""</f>
        <v/>
      </c>
      <c r="DQ8" t="str">
        <f>""</f>
        <v/>
      </c>
      <c r="DW8" t="str">
        <f>""</f>
        <v/>
      </c>
      <c r="DY8" t="str">
        <f>""</f>
        <v/>
      </c>
      <c r="EE8" t="str">
        <f>""</f>
        <v/>
      </c>
      <c r="EG8" t="str">
        <f>""</f>
        <v/>
      </c>
      <c r="EI8" s="1">
        <v>45392</v>
      </c>
      <c r="EJ8" s="2">
        <v>0.48295138888888889</v>
      </c>
    </row>
    <row r="9" spans="1:140" x14ac:dyDescent="0.25">
      <c r="A9" t="str">
        <f>"041169"</f>
        <v>041169</v>
      </c>
      <c r="B9">
        <v>1</v>
      </c>
      <c r="C9">
        <v>3340</v>
      </c>
      <c r="D9" t="s">
        <v>176</v>
      </c>
      <c r="E9" t="str">
        <f t="shared" si="0"/>
        <v>01</v>
      </c>
      <c r="F9" t="s">
        <v>140</v>
      </c>
      <c r="G9" t="s">
        <v>141</v>
      </c>
      <c r="H9" t="str">
        <f>" 444"</f>
        <v xml:space="preserve"> 444</v>
      </c>
      <c r="I9" t="s">
        <v>179</v>
      </c>
      <c r="J9" t="str">
        <f>"2478"</f>
        <v>2478</v>
      </c>
      <c r="K9" t="s">
        <v>143</v>
      </c>
      <c r="L9" t="s">
        <v>144</v>
      </c>
      <c r="M9">
        <v>1</v>
      </c>
      <c r="N9" t="s">
        <v>145</v>
      </c>
      <c r="O9" t="s">
        <v>146</v>
      </c>
      <c r="P9">
        <v>30</v>
      </c>
      <c r="Q9">
        <v>10</v>
      </c>
      <c r="R9">
        <v>1</v>
      </c>
      <c r="S9">
        <v>0</v>
      </c>
      <c r="T9" t="s">
        <v>147</v>
      </c>
      <c r="U9">
        <v>30</v>
      </c>
      <c r="V9" s="1">
        <v>45488</v>
      </c>
      <c r="W9" s="1">
        <v>45526</v>
      </c>
      <c r="Y9">
        <v>1</v>
      </c>
      <c r="Z9" t="s">
        <v>148</v>
      </c>
      <c r="AA9">
        <v>1</v>
      </c>
      <c r="AB9" t="s">
        <v>180</v>
      </c>
      <c r="AC9" t="s">
        <v>159</v>
      </c>
      <c r="AD9" t="s">
        <v>167</v>
      </c>
      <c r="AE9" t="s">
        <v>181</v>
      </c>
      <c r="AF9" s="1">
        <v>45488</v>
      </c>
      <c r="AG9" s="1">
        <v>45526</v>
      </c>
      <c r="AH9" t="s">
        <v>146</v>
      </c>
      <c r="AI9" t="s">
        <v>148</v>
      </c>
      <c r="AJ9" t="str">
        <f>"02147315"</f>
        <v>02147315</v>
      </c>
      <c r="AK9" t="s">
        <v>182</v>
      </c>
      <c r="AL9" t="s">
        <v>154</v>
      </c>
      <c r="AM9" t="s">
        <v>145</v>
      </c>
      <c r="AN9" t="str">
        <f>""</f>
        <v/>
      </c>
      <c r="AP9" t="s">
        <v>180</v>
      </c>
      <c r="AQ9" t="s">
        <v>148</v>
      </c>
      <c r="AR9" t="s">
        <v>148</v>
      </c>
      <c r="AS9" t="s">
        <v>148</v>
      </c>
      <c r="AT9" t="s">
        <v>148</v>
      </c>
      <c r="AU9">
        <v>1</v>
      </c>
      <c r="AV9">
        <v>3</v>
      </c>
      <c r="AW9">
        <v>3</v>
      </c>
      <c r="AX9" t="s">
        <v>155</v>
      </c>
      <c r="AY9" t="s">
        <v>156</v>
      </c>
      <c r="AZ9" t="s">
        <v>143</v>
      </c>
      <c r="BA9" t="s">
        <v>148</v>
      </c>
      <c r="BB9">
        <v>0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S9" t="str">
        <f>""</f>
        <v/>
      </c>
      <c r="BU9" t="str">
        <f>""</f>
        <v/>
      </c>
      <c r="CA9" t="str">
        <f>""</f>
        <v/>
      </c>
      <c r="CC9" t="str">
        <f>""</f>
        <v/>
      </c>
      <c r="CI9" t="str">
        <f>""</f>
        <v/>
      </c>
      <c r="CK9" t="str">
        <f>""</f>
        <v/>
      </c>
      <c r="CQ9" t="str">
        <f>""</f>
        <v/>
      </c>
      <c r="CS9" t="str">
        <f>""</f>
        <v/>
      </c>
      <c r="CY9" t="str">
        <f>""</f>
        <v/>
      </c>
      <c r="DA9" t="str">
        <f>""</f>
        <v/>
      </c>
      <c r="DG9" t="str">
        <f>""</f>
        <v/>
      </c>
      <c r="DI9" t="str">
        <f>""</f>
        <v/>
      </c>
      <c r="DO9" t="str">
        <f>""</f>
        <v/>
      </c>
      <c r="DQ9" t="str">
        <f>""</f>
        <v/>
      </c>
      <c r="DW9" t="str">
        <f>""</f>
        <v/>
      </c>
      <c r="DY9" t="str">
        <f>""</f>
        <v/>
      </c>
      <c r="EE9" t="str">
        <f>""</f>
        <v/>
      </c>
      <c r="EG9" t="str">
        <f>""</f>
        <v/>
      </c>
      <c r="EI9" s="1">
        <v>45392</v>
      </c>
      <c r="EJ9" s="2">
        <v>0.48295138888888889</v>
      </c>
    </row>
    <row r="10" spans="1:140" x14ac:dyDescent="0.25">
      <c r="A10" t="str">
        <f>"032069"</f>
        <v>032069</v>
      </c>
      <c r="B10">
        <v>1</v>
      </c>
      <c r="C10">
        <v>3340</v>
      </c>
      <c r="D10" t="s">
        <v>183</v>
      </c>
      <c r="E10" t="str">
        <f t="shared" si="0"/>
        <v>01</v>
      </c>
      <c r="F10" t="s">
        <v>140</v>
      </c>
      <c r="G10" t="s">
        <v>184</v>
      </c>
      <c r="H10" t="str">
        <f>" 600"</f>
        <v xml:space="preserve"> 600</v>
      </c>
      <c r="I10" t="s">
        <v>185</v>
      </c>
      <c r="J10" t="str">
        <f>"3581"</f>
        <v>3581</v>
      </c>
      <c r="K10" t="s">
        <v>186</v>
      </c>
      <c r="L10" t="s">
        <v>144</v>
      </c>
      <c r="M10">
        <v>1</v>
      </c>
      <c r="N10" t="s">
        <v>146</v>
      </c>
      <c r="O10" t="s">
        <v>146</v>
      </c>
      <c r="P10">
        <v>30</v>
      </c>
      <c r="Q10">
        <v>10</v>
      </c>
      <c r="R10">
        <v>1</v>
      </c>
      <c r="S10">
        <v>0</v>
      </c>
      <c r="T10" t="s">
        <v>147</v>
      </c>
      <c r="U10">
        <v>30</v>
      </c>
      <c r="V10" s="1">
        <v>45440</v>
      </c>
      <c r="W10" s="1">
        <v>45526</v>
      </c>
      <c r="Y10">
        <v>1</v>
      </c>
      <c r="Z10" t="s">
        <v>148</v>
      </c>
      <c r="AA10">
        <v>1</v>
      </c>
      <c r="AB10" t="s">
        <v>148</v>
      </c>
      <c r="AE10" t="s">
        <v>171</v>
      </c>
      <c r="AF10" s="1">
        <v>45440</v>
      </c>
      <c r="AG10" s="1">
        <v>45526</v>
      </c>
      <c r="AH10" t="s">
        <v>146</v>
      </c>
      <c r="AI10" t="s">
        <v>148</v>
      </c>
      <c r="AJ10" t="str">
        <f>"00000000"</f>
        <v>00000000</v>
      </c>
      <c r="AK10" t="s">
        <v>148</v>
      </c>
      <c r="AL10" t="s">
        <v>148</v>
      </c>
      <c r="AM10" t="s">
        <v>148</v>
      </c>
      <c r="AN10" t="str">
        <f>""</f>
        <v/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>
        <v>1</v>
      </c>
      <c r="AV10">
        <v>0</v>
      </c>
      <c r="AW10">
        <v>0</v>
      </c>
      <c r="AX10" t="s">
        <v>187</v>
      </c>
      <c r="AY10" t="s">
        <v>156</v>
      </c>
      <c r="AZ10" t="s">
        <v>186</v>
      </c>
      <c r="BA10" t="s">
        <v>148</v>
      </c>
      <c r="BB10">
        <v>0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S10" t="str">
        <f>""</f>
        <v/>
      </c>
      <c r="BU10" t="str">
        <f>""</f>
        <v/>
      </c>
      <c r="CA10" t="str">
        <f>""</f>
        <v/>
      </c>
      <c r="CC10" t="str">
        <f>""</f>
        <v/>
      </c>
      <c r="CI10" t="str">
        <f>""</f>
        <v/>
      </c>
      <c r="CK10" t="str">
        <f>""</f>
        <v/>
      </c>
      <c r="CQ10" t="str">
        <f>""</f>
        <v/>
      </c>
      <c r="CS10" t="str">
        <f>""</f>
        <v/>
      </c>
      <c r="CY10" t="str">
        <f>""</f>
        <v/>
      </c>
      <c r="DA10" t="str">
        <f>""</f>
        <v/>
      </c>
      <c r="DG10" t="str">
        <f>""</f>
        <v/>
      </c>
      <c r="DI10" t="str">
        <f>""</f>
        <v/>
      </c>
      <c r="DO10" t="str">
        <f>""</f>
        <v/>
      </c>
      <c r="DQ10" t="str">
        <f>""</f>
        <v/>
      </c>
      <c r="DW10" t="str">
        <f>""</f>
        <v/>
      </c>
      <c r="DY10" t="str">
        <f>""</f>
        <v/>
      </c>
      <c r="EE10" t="str">
        <f>""</f>
        <v/>
      </c>
      <c r="EG10" t="str">
        <f>""</f>
        <v/>
      </c>
      <c r="EI10" s="1">
        <v>45392</v>
      </c>
      <c r="EJ10" s="2">
        <v>0.48295138888888889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cp:lastPrinted>2024-04-10T16:37:52Z</cp:lastPrinted>
  <dcterms:created xsi:type="dcterms:W3CDTF">2024-04-10T16:38:43Z</dcterms:created>
  <dcterms:modified xsi:type="dcterms:W3CDTF">2024-04-10T19:24:19Z</dcterms:modified>
</cp:coreProperties>
</file>