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ilg\Dropbox\teaching\cs583-fall21\F2021\"/>
    </mc:Choice>
  </mc:AlternateContent>
  <xr:revisionPtr revIDLastSave="0" documentId="13_ncr:1_{5779DF16-8E71-4764-99E7-5EB9DBF87AD9}" xr6:coauthVersionLast="47" xr6:coauthVersionMax="47" xr10:uidLastSave="{00000000-0000-0000-0000-000000000000}"/>
  <bookViews>
    <workbookView xWindow="-98" yWindow="-98" windowWidth="24496" windowHeight="15796" activeTab="3" xr2:uid="{F288E42C-63C1-4327-9731-9A0914845B8A}"/>
  </bookViews>
  <sheets>
    <sheet name="MCAR" sheetId="1" r:id="rId1"/>
    <sheet name="EM-MCAR" sheetId="2" r:id="rId2"/>
    <sheet name="MgY" sheetId="3" r:id="rId3"/>
    <sheet name="EM-Mg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C14" i="2" s="1"/>
  <c r="B13" i="2"/>
  <c r="C13" i="2" s="1"/>
  <c r="B11" i="2"/>
  <c r="C11" i="2" s="1"/>
  <c r="B14" i="4"/>
  <c r="C14" i="4" s="1"/>
  <c r="B13" i="4"/>
  <c r="C13" i="4" s="1"/>
  <c r="B11" i="4"/>
  <c r="C11" i="4" s="1"/>
  <c r="C6" i="4"/>
  <c r="C4" i="4"/>
  <c r="C2" i="4"/>
  <c r="B7" i="4"/>
  <c r="A7" i="4"/>
  <c r="B6" i="4"/>
  <c r="A6" i="4"/>
  <c r="B5" i="4"/>
  <c r="A5" i="4"/>
  <c r="B4" i="4"/>
  <c r="A4" i="4"/>
  <c r="B3" i="4"/>
  <c r="A3" i="4"/>
  <c r="B2" i="4"/>
  <c r="A2" i="4"/>
  <c r="C1" i="4"/>
  <c r="B1" i="4"/>
  <c r="A1" i="4"/>
  <c r="C25" i="3"/>
  <c r="C7" i="4" s="1"/>
  <c r="C24" i="3"/>
  <c r="C23" i="3"/>
  <c r="C5" i="4" s="1"/>
  <c r="C22" i="3"/>
  <c r="C21" i="3"/>
  <c r="C3" i="4" s="1"/>
  <c r="C20" i="3"/>
  <c r="C9" i="3"/>
  <c r="D9" i="3" s="1"/>
  <c r="C4" i="3"/>
  <c r="C3" i="3"/>
  <c r="C10" i="3" s="1"/>
  <c r="D10" i="3" s="1"/>
  <c r="C1" i="3"/>
  <c r="B7" i="2"/>
  <c r="A7" i="2"/>
  <c r="B6" i="2"/>
  <c r="A6" i="2"/>
  <c r="B5" i="2"/>
  <c r="A5" i="2"/>
  <c r="B4" i="2"/>
  <c r="A4" i="2"/>
  <c r="B3" i="2"/>
  <c r="A3" i="2"/>
  <c r="A2" i="2"/>
  <c r="B2" i="2"/>
  <c r="C1" i="2"/>
  <c r="B1" i="2"/>
  <c r="A1" i="2"/>
  <c r="C24" i="1"/>
  <c r="C7" i="2" s="1"/>
  <c r="C20" i="1"/>
  <c r="C43" i="1" s="1"/>
  <c r="C9" i="1"/>
  <c r="D9" i="1" s="1"/>
  <c r="C4" i="1"/>
  <c r="C3" i="1"/>
  <c r="C10" i="1" s="1"/>
  <c r="D10" i="1" s="1"/>
  <c r="C1" i="1"/>
  <c r="C12" i="1" s="1"/>
  <c r="D12" i="1" s="1"/>
  <c r="C22" i="1" s="1"/>
  <c r="C5" i="2" s="1"/>
  <c r="C19" i="2" l="1"/>
  <c r="C30" i="3"/>
  <c r="C17" i="2"/>
  <c r="C18" i="2"/>
  <c r="C17" i="4"/>
  <c r="C18" i="4"/>
  <c r="C20" i="4"/>
  <c r="C19" i="4"/>
  <c r="C12" i="3"/>
  <c r="D12" i="3" s="1"/>
  <c r="C46" i="3"/>
  <c r="C11" i="3"/>
  <c r="D11" i="3" s="1"/>
  <c r="C19" i="1"/>
  <c r="C42" i="1" s="1"/>
  <c r="C3" i="2"/>
  <c r="C20" i="2"/>
  <c r="C45" i="1"/>
  <c r="C11" i="1"/>
  <c r="D11" i="1" s="1"/>
  <c r="C21" i="1" s="1"/>
  <c r="B23" i="2" l="1"/>
  <c r="C23" i="2" s="1"/>
  <c r="B26" i="2" s="1"/>
  <c r="E7" i="2" s="1"/>
  <c r="G3" i="2" s="1"/>
  <c r="B23" i="4"/>
  <c r="B25" i="4" s="1"/>
  <c r="C43" i="3"/>
  <c r="C44" i="3"/>
  <c r="C31" i="3"/>
  <c r="C32" i="3"/>
  <c r="C33" i="3"/>
  <c r="C45" i="3"/>
  <c r="C2" i="2"/>
  <c r="C30" i="1"/>
  <c r="C4" i="2"/>
  <c r="C31" i="1"/>
  <c r="C29" i="1"/>
  <c r="C23" i="1"/>
  <c r="C6" i="2" s="1"/>
  <c r="C32" i="1"/>
  <c r="B25" i="2" l="1"/>
  <c r="E6" i="2" s="1"/>
  <c r="G2" i="2" s="1"/>
  <c r="C26" i="2"/>
  <c r="F7" i="2" s="1"/>
  <c r="G5" i="2" s="1"/>
  <c r="C23" i="4"/>
  <c r="B26" i="4" s="1"/>
  <c r="E7" i="4" s="1"/>
  <c r="G3" i="4" s="1"/>
  <c r="C25" i="4"/>
  <c r="F6" i="4" s="1"/>
  <c r="G4" i="4" s="1"/>
  <c r="E6" i="4"/>
  <c r="G2" i="4" s="1"/>
  <c r="C51" i="3"/>
  <c r="C50" i="3"/>
  <c r="C49" i="3"/>
  <c r="B35" i="3"/>
  <c r="B37" i="3" s="1"/>
  <c r="C37" i="3" s="1"/>
  <c r="C35" i="3"/>
  <c r="B38" i="3" s="1"/>
  <c r="C38" i="3" s="1"/>
  <c r="C52" i="3"/>
  <c r="B34" i="1"/>
  <c r="B36" i="1" s="1"/>
  <c r="C36" i="1" s="1"/>
  <c r="C34" i="1"/>
  <c r="B37" i="1" s="1"/>
  <c r="C37" i="1" s="1"/>
  <c r="C44" i="1"/>
  <c r="C25" i="2" l="1"/>
  <c r="F6" i="2" s="1"/>
  <c r="G4" i="2" s="1"/>
  <c r="F14" i="2" s="1"/>
  <c r="G14" i="2" s="1"/>
  <c r="C26" i="4"/>
  <c r="F7" i="4" s="1"/>
  <c r="G5" i="4" s="1"/>
  <c r="F14" i="4" s="1"/>
  <c r="G14" i="4" s="1"/>
  <c r="F13" i="4"/>
  <c r="G13" i="4" s="1"/>
  <c r="C54" i="3"/>
  <c r="B57" i="3" s="1"/>
  <c r="C57" i="3" s="1"/>
  <c r="B54" i="3"/>
  <c r="B56" i="3" s="1"/>
  <c r="C56" i="3" s="1"/>
  <c r="C49" i="1"/>
  <c r="C48" i="1"/>
  <c r="B53" i="1" s="1"/>
  <c r="B55" i="1" s="1"/>
  <c r="C55" i="1" s="1"/>
  <c r="C50" i="1"/>
  <c r="C51" i="1"/>
  <c r="F13" i="2"/>
  <c r="G13" i="2" s="1"/>
  <c r="F11" i="2" l="1"/>
  <c r="G18" i="2" s="1"/>
  <c r="F11" i="4"/>
  <c r="G18" i="4" s="1"/>
  <c r="C53" i="1"/>
  <c r="B56" i="1" s="1"/>
  <c r="C56" i="1" s="1"/>
  <c r="G17" i="2" l="1"/>
  <c r="G11" i="2"/>
  <c r="G20" i="2" s="1"/>
  <c r="G11" i="4"/>
  <c r="G20" i="4" s="1"/>
  <c r="G17" i="4"/>
  <c r="G19" i="4"/>
  <c r="F23" i="4" l="1"/>
  <c r="G23" i="4" s="1"/>
  <c r="F26" i="4" s="1"/>
  <c r="I7" i="4" s="1"/>
  <c r="K3" i="4" s="1"/>
  <c r="G19" i="2"/>
  <c r="F23" i="2" s="1"/>
  <c r="G23" i="2" s="1"/>
  <c r="F26" i="2" s="1"/>
  <c r="I7" i="2" s="1"/>
  <c r="K3" i="2" s="1"/>
  <c r="G26" i="4" l="1"/>
  <c r="J7" i="4" s="1"/>
  <c r="K5" i="4" s="1"/>
  <c r="J14" i="4" s="1"/>
  <c r="K14" i="4" s="1"/>
  <c r="F25" i="4"/>
  <c r="G25" i="4" s="1"/>
  <c r="J6" i="4" s="1"/>
  <c r="K4" i="4" s="1"/>
  <c r="F25" i="2"/>
  <c r="G25" i="2" s="1"/>
  <c r="J6" i="2" s="1"/>
  <c r="K4" i="2" s="1"/>
  <c r="G26" i="2"/>
  <c r="J7" i="2" s="1"/>
  <c r="K5" i="2" s="1"/>
  <c r="I6" i="4"/>
  <c r="K2" i="4" s="1"/>
  <c r="J13" i="4" s="1"/>
  <c r="K13" i="4" s="1"/>
  <c r="I6" i="2"/>
  <c r="K2" i="2" s="1"/>
  <c r="J14" i="2" l="1"/>
  <c r="K14" i="2" s="1"/>
  <c r="J11" i="4"/>
  <c r="J11" i="2"/>
  <c r="J13" i="2"/>
  <c r="K13" i="2" s="1"/>
  <c r="K18" i="4" l="1"/>
  <c r="K11" i="4"/>
  <c r="K17" i="4"/>
  <c r="K11" i="2"/>
  <c r="K18" i="2"/>
  <c r="K17" i="2"/>
  <c r="K19" i="4" l="1"/>
  <c r="J23" i="4" s="1"/>
  <c r="K20" i="4"/>
  <c r="K19" i="2"/>
  <c r="J23" i="2" s="1"/>
  <c r="K20" i="2"/>
  <c r="K23" i="4" l="1"/>
  <c r="J26" i="4" s="1"/>
  <c r="J25" i="4"/>
  <c r="K23" i="2"/>
  <c r="J26" i="2" s="1"/>
  <c r="J25" i="2"/>
  <c r="K25" i="4" l="1"/>
  <c r="N6" i="4" s="1"/>
  <c r="O4" i="4" s="1"/>
  <c r="M6" i="4"/>
  <c r="O2" i="4" s="1"/>
  <c r="K26" i="4"/>
  <c r="N7" i="4" s="1"/>
  <c r="O5" i="4" s="1"/>
  <c r="M7" i="4"/>
  <c r="O3" i="4" s="1"/>
  <c r="K25" i="2"/>
  <c r="N6" i="2" s="1"/>
  <c r="O4" i="2" s="1"/>
  <c r="M6" i="2"/>
  <c r="O2" i="2" s="1"/>
  <c r="K26" i="2"/>
  <c r="N7" i="2" s="1"/>
  <c r="O5" i="2" s="1"/>
  <c r="M7" i="2"/>
  <c r="O3" i="2" s="1"/>
  <c r="N14" i="4" l="1"/>
  <c r="O14" i="4" s="1"/>
  <c r="N13" i="4"/>
  <c r="O13" i="4" s="1"/>
  <c r="N11" i="4"/>
  <c r="N11" i="2"/>
  <c r="N13" i="2"/>
  <c r="O13" i="2" s="1"/>
  <c r="N14" i="2"/>
  <c r="O14" i="2" s="1"/>
  <c r="O18" i="4" l="1"/>
  <c r="O17" i="4"/>
  <c r="O11" i="4"/>
  <c r="O18" i="2"/>
  <c r="O11" i="2"/>
  <c r="O17" i="2"/>
  <c r="O19" i="4" l="1"/>
  <c r="N23" i="4" s="1"/>
  <c r="O23" i="4" s="1"/>
  <c r="N26" i="4" s="1"/>
  <c r="O20" i="4"/>
  <c r="O20" i="2"/>
  <c r="O19" i="2"/>
  <c r="N23" i="2" s="1"/>
  <c r="O26" i="4" l="1"/>
  <c r="R7" i="4" s="1"/>
  <c r="S5" i="4" s="1"/>
  <c r="Q7" i="4"/>
  <c r="S3" i="4" s="1"/>
  <c r="N25" i="4"/>
  <c r="O23" i="2"/>
  <c r="N26" i="2" s="1"/>
  <c r="N25" i="2"/>
  <c r="O25" i="4" l="1"/>
  <c r="R6" i="4" s="1"/>
  <c r="S4" i="4" s="1"/>
  <c r="R14" i="4" s="1"/>
  <c r="S14" i="4" s="1"/>
  <c r="Q6" i="4"/>
  <c r="S2" i="4" s="1"/>
  <c r="O25" i="2"/>
  <c r="R6" i="2" s="1"/>
  <c r="S4" i="2" s="1"/>
  <c r="Q6" i="2"/>
  <c r="S2" i="2" s="1"/>
  <c r="O26" i="2"/>
  <c r="R7" i="2" s="1"/>
  <c r="S5" i="2" s="1"/>
  <c r="Q7" i="2"/>
  <c r="S3" i="2" s="1"/>
  <c r="R11" i="4" l="1"/>
  <c r="R13" i="4"/>
  <c r="S13" i="4" s="1"/>
  <c r="R13" i="2"/>
  <c r="S13" i="2" s="1"/>
  <c r="R11" i="2"/>
  <c r="R14" i="2"/>
  <c r="S14" i="2" s="1"/>
  <c r="S18" i="4" l="1"/>
  <c r="S11" i="4"/>
  <c r="S17" i="4"/>
  <c r="S17" i="2"/>
  <c r="S18" i="2"/>
  <c r="S11" i="2"/>
  <c r="S20" i="4" l="1"/>
  <c r="S19" i="4"/>
  <c r="R23" i="4" s="1"/>
  <c r="S23" i="4" s="1"/>
  <c r="R26" i="4" s="1"/>
  <c r="S20" i="2"/>
  <c r="S19" i="2"/>
  <c r="R25" i="4" l="1"/>
  <c r="U7" i="4"/>
  <c r="W3" i="4" s="1"/>
  <c r="S26" i="4"/>
  <c r="V7" i="4" s="1"/>
  <c r="W5" i="4" s="1"/>
  <c r="R23" i="2"/>
  <c r="R25" i="2" s="1"/>
  <c r="S25" i="4" l="1"/>
  <c r="V6" i="4" s="1"/>
  <c r="W4" i="4" s="1"/>
  <c r="V14" i="4" s="1"/>
  <c r="W14" i="4" s="1"/>
  <c r="U6" i="4"/>
  <c r="W2" i="4" s="1"/>
  <c r="S25" i="2"/>
  <c r="V6" i="2" s="1"/>
  <c r="W4" i="2" s="1"/>
  <c r="U6" i="2"/>
  <c r="W2" i="2" s="1"/>
  <c r="S23" i="2"/>
  <c r="R26" i="2" s="1"/>
  <c r="V13" i="4" l="1"/>
  <c r="W13" i="4" s="1"/>
  <c r="V11" i="4"/>
  <c r="S26" i="2"/>
  <c r="V7" i="2" s="1"/>
  <c r="W5" i="2" s="1"/>
  <c r="V14" i="2" s="1"/>
  <c r="W14" i="2" s="1"/>
  <c r="U7" i="2"/>
  <c r="W3" i="2" s="1"/>
  <c r="V13" i="2" s="1"/>
  <c r="W13" i="2" s="1"/>
  <c r="W11" i="4" l="1"/>
  <c r="W17" i="4"/>
  <c r="W18" i="4"/>
  <c r="V11" i="2"/>
  <c r="W20" i="4" l="1"/>
  <c r="W19" i="4"/>
  <c r="V23" i="4" s="1"/>
  <c r="W18" i="2"/>
  <c r="W11" i="2"/>
  <c r="W17" i="2"/>
  <c r="W23" i="4" l="1"/>
  <c r="V26" i="4" s="1"/>
  <c r="V25" i="4"/>
  <c r="W20" i="2"/>
  <c r="W19" i="2"/>
  <c r="V23" i="2" s="1"/>
  <c r="W23" i="2" s="1"/>
  <c r="V26" i="2" s="1"/>
  <c r="W25" i="4" l="1"/>
  <c r="Z6" i="4" s="1"/>
  <c r="AA4" i="4" s="1"/>
  <c r="Y6" i="4"/>
  <c r="AA2" i="4" s="1"/>
  <c r="Y7" i="4"/>
  <c r="AA3" i="4" s="1"/>
  <c r="W26" i="4"/>
  <c r="Z7" i="4" s="1"/>
  <c r="AA5" i="4" s="1"/>
  <c r="W26" i="2"/>
  <c r="Z7" i="2" s="1"/>
  <c r="AA5" i="2" s="1"/>
  <c r="Y7" i="2"/>
  <c r="AA3" i="2" s="1"/>
  <c r="V25" i="2"/>
  <c r="Z14" i="4" l="1"/>
  <c r="AA14" i="4" s="1"/>
  <c r="Z13" i="4"/>
  <c r="AA13" i="4" s="1"/>
  <c r="Z11" i="4"/>
  <c r="W25" i="2"/>
  <c r="Z6" i="2" s="1"/>
  <c r="AA4" i="2" s="1"/>
  <c r="Z14" i="2" s="1"/>
  <c r="AA14" i="2" s="1"/>
  <c r="Y6" i="2"/>
  <c r="AA2" i="2" s="1"/>
  <c r="AA18" i="4" l="1"/>
  <c r="AA17" i="4"/>
  <c r="AA11" i="4"/>
  <c r="Z13" i="2"/>
  <c r="AA13" i="2" s="1"/>
  <c r="Z11" i="2"/>
  <c r="AA20" i="4" l="1"/>
  <c r="AA19" i="4"/>
  <c r="Z23" i="4" s="1"/>
  <c r="AA23" i="4" s="1"/>
  <c r="Z26" i="4" s="1"/>
  <c r="AA26" i="4" s="1"/>
  <c r="AA11" i="2"/>
  <c r="AA18" i="2"/>
  <c r="AA17" i="2"/>
  <c r="Z25" i="4" l="1"/>
  <c r="AA25" i="4" s="1"/>
  <c r="AA20" i="2"/>
  <c r="AA19" i="2"/>
  <c r="Z23" i="2" s="1"/>
  <c r="AA23" i="2" s="1"/>
  <c r="Z26" i="2" s="1"/>
  <c r="AA26" i="2" s="1"/>
  <c r="Z25" i="2" l="1"/>
  <c r="AA25" i="2" s="1"/>
</calcChain>
</file>

<file path=xl/sharedStrings.xml><?xml version="1.0" encoding="utf-8"?>
<sst xmlns="http://schemas.openxmlformats.org/spreadsheetml/2006/main" count="208" uniqueCount="27">
  <si>
    <t>P(X)</t>
  </si>
  <si>
    <t>P(Y|X=T)</t>
  </si>
  <si>
    <t>P(Y|X=F)</t>
  </si>
  <si>
    <t>X</t>
  </si>
  <si>
    <t>Y</t>
  </si>
  <si>
    <t>P</t>
  </si>
  <si>
    <t>T</t>
  </si>
  <si>
    <t>F</t>
  </si>
  <si>
    <t>D</t>
  </si>
  <si>
    <t>Data</t>
  </si>
  <si>
    <t>X MCAR</t>
  </si>
  <si>
    <t>?</t>
  </si>
  <si>
    <t>MP</t>
  </si>
  <si>
    <t>Ignore missing</t>
  </si>
  <si>
    <t>Impute. Set X to F when it is missing.</t>
  </si>
  <si>
    <t>Initialization</t>
  </si>
  <si>
    <t>P(X|Y=T)</t>
  </si>
  <si>
    <t>P(X|Y=F)</t>
  </si>
  <si>
    <t>P(Y)</t>
  </si>
  <si>
    <t>Iter1</t>
  </si>
  <si>
    <t>Iter2</t>
  </si>
  <si>
    <t>Iter3</t>
  </si>
  <si>
    <t>Iter4</t>
  </si>
  <si>
    <t>Iter5</t>
  </si>
  <si>
    <t>Iter0</t>
  </si>
  <si>
    <t>MP|Y=T</t>
  </si>
  <si>
    <t>MP|Y=F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</si>
</sst>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C30F-37AC-45C2-B698-590657BE8977}">
  <dimension ref="A1:D56"/>
  <sheetViews>
    <sheetView topLeftCell="A37" zoomScale="146" zoomScaleNormal="115" workbookViewId="0">
      <selection activeCell="C19" sqref="C19"/>
    </sheetView>
  </sheetViews>
  <sheetFormatPr defaultRowHeight="14.25" x14ac:dyDescent="0.45"/>
  <sheetData>
    <row r="1" spans="1:4" x14ac:dyDescent="0.45">
      <c r="A1" t="s">
        <v>0</v>
      </c>
      <c r="B1">
        <v>0.4</v>
      </c>
      <c r="C1">
        <f>1-B1</f>
        <v>0.6</v>
      </c>
    </row>
    <row r="3" spans="1:4" x14ac:dyDescent="0.45">
      <c r="A3" t="s">
        <v>1</v>
      </c>
      <c r="B3">
        <v>0.3</v>
      </c>
      <c r="C3">
        <f>1-B3</f>
        <v>0.7</v>
      </c>
    </row>
    <row r="4" spans="1:4" x14ac:dyDescent="0.45">
      <c r="A4" t="s">
        <v>2</v>
      </c>
      <c r="B4">
        <v>0.8</v>
      </c>
      <c r="C4">
        <f>1-B4</f>
        <v>0.19999999999999996</v>
      </c>
    </row>
    <row r="6" spans="1:4" x14ac:dyDescent="0.45">
      <c r="A6" t="s">
        <v>8</v>
      </c>
      <c r="B6">
        <v>1000</v>
      </c>
    </row>
    <row r="8" spans="1:4" x14ac:dyDescent="0.45">
      <c r="A8" t="s">
        <v>3</v>
      </c>
      <c r="B8" t="s">
        <v>4</v>
      </c>
      <c r="C8" t="s">
        <v>5</v>
      </c>
      <c r="D8" t="s">
        <v>9</v>
      </c>
    </row>
    <row r="9" spans="1:4" x14ac:dyDescent="0.45">
      <c r="A9" t="s">
        <v>6</v>
      </c>
      <c r="B9" t="s">
        <v>6</v>
      </c>
      <c r="C9">
        <f>B1*B3</f>
        <v>0.12</v>
      </c>
      <c r="D9">
        <f>$B$6*C9</f>
        <v>120</v>
      </c>
    </row>
    <row r="10" spans="1:4" x14ac:dyDescent="0.45">
      <c r="A10" t="s">
        <v>6</v>
      </c>
      <c r="B10" t="s">
        <v>7</v>
      </c>
      <c r="C10">
        <f>B1*C3</f>
        <v>0.27999999999999997</v>
      </c>
      <c r="D10">
        <f>$B$6*C10</f>
        <v>279.99999999999994</v>
      </c>
    </row>
    <row r="11" spans="1:4" x14ac:dyDescent="0.45">
      <c r="A11" t="s">
        <v>7</v>
      </c>
      <c r="B11" t="s">
        <v>6</v>
      </c>
      <c r="C11">
        <f>C1*B4</f>
        <v>0.48</v>
      </c>
      <c r="D11">
        <f>$B$6*C11</f>
        <v>480</v>
      </c>
    </row>
    <row r="12" spans="1:4" x14ac:dyDescent="0.45">
      <c r="A12" t="s">
        <v>7</v>
      </c>
      <c r="B12" t="s">
        <v>7</v>
      </c>
      <c r="C12">
        <f>C1*C4</f>
        <v>0.11999999999999997</v>
      </c>
      <c r="D12">
        <f>$B$6*C12</f>
        <v>119.99999999999997</v>
      </c>
    </row>
    <row r="14" spans="1:4" x14ac:dyDescent="0.45">
      <c r="A14" t="s">
        <v>10</v>
      </c>
    </row>
    <row r="16" spans="1:4" x14ac:dyDescent="0.45">
      <c r="A16" t="s">
        <v>12</v>
      </c>
      <c r="B16">
        <v>0.2</v>
      </c>
    </row>
    <row r="18" spans="1:3" x14ac:dyDescent="0.45">
      <c r="A18" t="s">
        <v>3</v>
      </c>
      <c r="B18" t="s">
        <v>4</v>
      </c>
      <c r="C18" t="s">
        <v>9</v>
      </c>
    </row>
    <row r="19" spans="1:3" x14ac:dyDescent="0.45">
      <c r="A19" t="s">
        <v>6</v>
      </c>
      <c r="B19" t="s">
        <v>6</v>
      </c>
      <c r="C19">
        <f>D9*(1-$B$16)</f>
        <v>96</v>
      </c>
    </row>
    <row r="20" spans="1:3" x14ac:dyDescent="0.45">
      <c r="A20" t="s">
        <v>6</v>
      </c>
      <c r="B20" t="s">
        <v>7</v>
      </c>
      <c r="C20">
        <f>D10*(1-$B$16)</f>
        <v>223.99999999999997</v>
      </c>
    </row>
    <row r="21" spans="1:3" x14ac:dyDescent="0.45">
      <c r="A21" t="s">
        <v>7</v>
      </c>
      <c r="B21" t="s">
        <v>6</v>
      </c>
      <c r="C21">
        <f>D11*(1-$B$16)</f>
        <v>384</v>
      </c>
    </row>
    <row r="22" spans="1:3" x14ac:dyDescent="0.45">
      <c r="A22" t="s">
        <v>7</v>
      </c>
      <c r="B22" t="s">
        <v>7</v>
      </c>
      <c r="C22">
        <f>D12*(1-$B$16)</f>
        <v>95.999999999999986</v>
      </c>
    </row>
    <row r="23" spans="1:3" x14ac:dyDescent="0.45">
      <c r="A23" t="s">
        <v>11</v>
      </c>
      <c r="B23" t="s">
        <v>6</v>
      </c>
      <c r="C23">
        <f>D9*$B$16+D11*$B$16</f>
        <v>120</v>
      </c>
    </row>
    <row r="24" spans="1:3" x14ac:dyDescent="0.45">
      <c r="A24" t="s">
        <v>11</v>
      </c>
      <c r="B24" t="s">
        <v>7</v>
      </c>
      <c r="C24">
        <f>D10*$B$16+D12*$B$16</f>
        <v>79.999999999999986</v>
      </c>
    </row>
    <row r="26" spans="1:3" x14ac:dyDescent="0.45">
      <c r="A26" t="s">
        <v>13</v>
      </c>
    </row>
    <row r="28" spans="1:3" x14ac:dyDescent="0.45">
      <c r="A28" t="s">
        <v>3</v>
      </c>
      <c r="B28" t="s">
        <v>4</v>
      </c>
      <c r="C28" t="s">
        <v>5</v>
      </c>
    </row>
    <row r="29" spans="1:3" x14ac:dyDescent="0.45">
      <c r="A29" t="s">
        <v>6</v>
      </c>
      <c r="B29" t="s">
        <v>6</v>
      </c>
      <c r="C29">
        <f>C19/SUM($C$19:$C$22)</f>
        <v>0.12</v>
      </c>
    </row>
    <row r="30" spans="1:3" x14ac:dyDescent="0.45">
      <c r="A30" t="s">
        <v>6</v>
      </c>
      <c r="B30" t="s">
        <v>7</v>
      </c>
      <c r="C30">
        <f>C20/SUM($C$19:$C$22)</f>
        <v>0.27999999999999997</v>
      </c>
    </row>
    <row r="31" spans="1:3" x14ac:dyDescent="0.45">
      <c r="A31" t="s">
        <v>7</v>
      </c>
      <c r="B31" t="s">
        <v>6</v>
      </c>
      <c r="C31">
        <f>C21/SUM($C$19:$C$22)</f>
        <v>0.48</v>
      </c>
    </row>
    <row r="32" spans="1:3" x14ac:dyDescent="0.45">
      <c r="A32" t="s">
        <v>7</v>
      </c>
      <c r="B32" t="s">
        <v>7</v>
      </c>
      <c r="C32">
        <f>C22/SUM($C$19:$C$22)</f>
        <v>0.11999999999999998</v>
      </c>
    </row>
    <row r="34" spans="1:3" x14ac:dyDescent="0.45">
      <c r="A34" t="s">
        <v>0</v>
      </c>
      <c r="B34">
        <f>C29+C30</f>
        <v>0.39999999999999997</v>
      </c>
      <c r="C34">
        <f>C31+C32</f>
        <v>0.6</v>
      </c>
    </row>
    <row r="36" spans="1:3" x14ac:dyDescent="0.45">
      <c r="A36" t="s">
        <v>1</v>
      </c>
      <c r="B36">
        <f>C29/B34</f>
        <v>0.3</v>
      </c>
      <c r="C36">
        <f>1-B36</f>
        <v>0.7</v>
      </c>
    </row>
    <row r="37" spans="1:3" x14ac:dyDescent="0.45">
      <c r="A37" t="s">
        <v>2</v>
      </c>
      <c r="B37">
        <f>C31/C34</f>
        <v>0.8</v>
      </c>
      <c r="C37">
        <f>1-B37</f>
        <v>0.19999999999999996</v>
      </c>
    </row>
    <row r="39" spans="1:3" x14ac:dyDescent="0.45">
      <c r="A39" t="s">
        <v>14</v>
      </c>
    </row>
    <row r="41" spans="1:3" x14ac:dyDescent="0.45">
      <c r="A41" t="s">
        <v>3</v>
      </c>
      <c r="B41" t="s">
        <v>4</v>
      </c>
      <c r="C41" t="s">
        <v>9</v>
      </c>
    </row>
    <row r="42" spans="1:3" x14ac:dyDescent="0.45">
      <c r="A42" t="s">
        <v>6</v>
      </c>
      <c r="B42" t="s">
        <v>6</v>
      </c>
      <c r="C42">
        <f>C19</f>
        <v>96</v>
      </c>
    </row>
    <row r="43" spans="1:3" x14ac:dyDescent="0.45">
      <c r="A43" t="s">
        <v>6</v>
      </c>
      <c r="B43" t="s">
        <v>7</v>
      </c>
      <c r="C43">
        <f>C20</f>
        <v>223.99999999999997</v>
      </c>
    </row>
    <row r="44" spans="1:3" x14ac:dyDescent="0.45">
      <c r="A44" t="s">
        <v>7</v>
      </c>
      <c r="B44" t="s">
        <v>6</v>
      </c>
      <c r="C44">
        <f>C21+C23</f>
        <v>504</v>
      </c>
    </row>
    <row r="45" spans="1:3" x14ac:dyDescent="0.45">
      <c r="A45" t="s">
        <v>7</v>
      </c>
      <c r="B45" t="s">
        <v>7</v>
      </c>
      <c r="C45">
        <f>C22+C24</f>
        <v>175.99999999999997</v>
      </c>
    </row>
    <row r="47" spans="1:3" x14ac:dyDescent="0.45">
      <c r="A47" t="s">
        <v>3</v>
      </c>
      <c r="B47" t="s">
        <v>4</v>
      </c>
      <c r="C47" t="s">
        <v>5</v>
      </c>
    </row>
    <row r="48" spans="1:3" x14ac:dyDescent="0.45">
      <c r="A48" t="s">
        <v>6</v>
      </c>
      <c r="B48" t="s">
        <v>6</v>
      </c>
      <c r="C48">
        <f>C42/SUM($C$42:$C$45)</f>
        <v>9.6000000000000002E-2</v>
      </c>
    </row>
    <row r="49" spans="1:3" x14ac:dyDescent="0.45">
      <c r="A49" t="s">
        <v>6</v>
      </c>
      <c r="B49" t="s">
        <v>7</v>
      </c>
      <c r="C49">
        <f>C43/SUM($C$42:$C$45)</f>
        <v>0.22399999999999998</v>
      </c>
    </row>
    <row r="50" spans="1:3" x14ac:dyDescent="0.45">
      <c r="A50" t="s">
        <v>7</v>
      </c>
      <c r="B50" t="s">
        <v>6</v>
      </c>
      <c r="C50">
        <f>C44/SUM($C$42:$C$45)</f>
        <v>0.504</v>
      </c>
    </row>
    <row r="51" spans="1:3" x14ac:dyDescent="0.45">
      <c r="A51" t="s">
        <v>7</v>
      </c>
      <c r="B51" t="s">
        <v>7</v>
      </c>
      <c r="C51">
        <f>C45/SUM($C$42:$C$45)</f>
        <v>0.17599999999999996</v>
      </c>
    </row>
    <row r="53" spans="1:3" x14ac:dyDescent="0.45">
      <c r="A53" t="s">
        <v>0</v>
      </c>
      <c r="B53">
        <f>C48+C49</f>
        <v>0.31999999999999995</v>
      </c>
      <c r="C53">
        <f>C50+C51</f>
        <v>0.67999999999999994</v>
      </c>
    </row>
    <row r="55" spans="1:3" x14ac:dyDescent="0.45">
      <c r="A55" t="s">
        <v>1</v>
      </c>
      <c r="B55">
        <f>C48/B53</f>
        <v>0.30000000000000004</v>
      </c>
      <c r="C55">
        <f>1-B55</f>
        <v>0.7</v>
      </c>
    </row>
    <row r="56" spans="1:3" x14ac:dyDescent="0.45">
      <c r="A56" t="s">
        <v>2</v>
      </c>
      <c r="B56">
        <f>C50/C53</f>
        <v>0.74117647058823533</v>
      </c>
      <c r="C56">
        <f>1-B56</f>
        <v>0.25882352941176467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BE19-1B5D-4B72-B433-9C626BBA26F8}">
  <dimension ref="A1:AA26"/>
  <sheetViews>
    <sheetView zoomScale="175" zoomScaleNormal="175" workbookViewId="0">
      <selection activeCell="B13" sqref="B13"/>
    </sheetView>
  </sheetViews>
  <sheetFormatPr defaultRowHeight="14.25" x14ac:dyDescent="0.45"/>
  <sheetData>
    <row r="1" spans="1:27" x14ac:dyDescent="0.45">
      <c r="A1" t="str">
        <f>MCAR!A18</f>
        <v>X</v>
      </c>
      <c r="B1" t="str">
        <f>MCAR!B18</f>
        <v>Y</v>
      </c>
      <c r="C1" t="str">
        <f>MCAR!C18</f>
        <v>Data</v>
      </c>
      <c r="E1" t="s">
        <v>24</v>
      </c>
      <c r="I1" t="s">
        <v>19</v>
      </c>
      <c r="M1" t="s">
        <v>20</v>
      </c>
      <c r="Q1" t="s">
        <v>21</v>
      </c>
      <c r="U1" t="s">
        <v>22</v>
      </c>
      <c r="Y1" t="s">
        <v>23</v>
      </c>
    </row>
    <row r="2" spans="1:27" x14ac:dyDescent="0.45">
      <c r="A2" t="str">
        <f>MCAR!A19</f>
        <v>T</v>
      </c>
      <c r="B2" t="str">
        <f>MCAR!B19</f>
        <v>T</v>
      </c>
      <c r="C2">
        <f>MCAR!C19</f>
        <v>96</v>
      </c>
      <c r="G2">
        <f ca="1">$C$2+E6</f>
        <v>194.51664311970114</v>
      </c>
      <c r="K2">
        <f ca="1">$C$2+I6</f>
        <v>134.90332862394024</v>
      </c>
      <c r="O2">
        <f ca="1">$C$2+M6</f>
        <v>122.98066572478804</v>
      </c>
      <c r="S2">
        <f ca="1">$C$2+Q6</f>
        <v>120.59613314495761</v>
      </c>
      <c r="W2">
        <f ca="1">$C$2+U6</f>
        <v>120.11922662899153</v>
      </c>
      <c r="AA2">
        <f ca="1">$C$2+Y6</f>
        <v>120.02384532579831</v>
      </c>
    </row>
    <row r="3" spans="1:27" x14ac:dyDescent="0.45">
      <c r="A3" t="str">
        <f>MCAR!A20</f>
        <v>T</v>
      </c>
      <c r="B3" t="str">
        <f>MCAR!B20</f>
        <v>F</v>
      </c>
      <c r="C3">
        <f>MCAR!C20</f>
        <v>223.99999999999997</v>
      </c>
      <c r="G3">
        <f ca="1">$C$3+E7</f>
        <v>290.29664736443453</v>
      </c>
      <c r="K3">
        <f ca="1">$C$3+I7</f>
        <v>282.05932947288687</v>
      </c>
      <c r="O3">
        <f ca="1">$C$3+M7</f>
        <v>280.41186589457732</v>
      </c>
      <c r="S3">
        <f ca="1">$C$3+Q7</f>
        <v>280.08237317891542</v>
      </c>
      <c r="W3">
        <f ca="1">$C$3+U7</f>
        <v>280.01647463578308</v>
      </c>
      <c r="AA3">
        <f ca="1">$C$3+Y7</f>
        <v>280.00329492715656</v>
      </c>
    </row>
    <row r="4" spans="1:27" x14ac:dyDescent="0.45">
      <c r="A4" t="str">
        <f>MCAR!A21</f>
        <v>F</v>
      </c>
      <c r="B4" t="str">
        <f>MCAR!B21</f>
        <v>T</v>
      </c>
      <c r="C4">
        <f>MCAR!C21</f>
        <v>384</v>
      </c>
      <c r="G4">
        <f ca="1">$C$4+F6</f>
        <v>405.48335688029886</v>
      </c>
      <c r="K4">
        <f ca="1">$C$4+J6</f>
        <v>465.09667137605976</v>
      </c>
      <c r="O4">
        <f ca="1">$C$4+N6</f>
        <v>477.01933427521197</v>
      </c>
      <c r="S4">
        <f ca="1">$C$4+R6</f>
        <v>479.40386685504239</v>
      </c>
      <c r="W4">
        <f ca="1">$C$4+V6</f>
        <v>479.88077337100844</v>
      </c>
      <c r="AA4">
        <f ca="1">$C$4+Z6</f>
        <v>479.97615467420167</v>
      </c>
    </row>
    <row r="5" spans="1:27" x14ac:dyDescent="0.45">
      <c r="A5" t="str">
        <f>MCAR!A22</f>
        <v>F</v>
      </c>
      <c r="B5" t="str">
        <f>MCAR!B22</f>
        <v>F</v>
      </c>
      <c r="C5">
        <f>MCAR!C22</f>
        <v>95.999999999999986</v>
      </c>
      <c r="G5">
        <f ca="1">$C$5+F7</f>
        <v>109.70335263556539</v>
      </c>
      <c r="K5">
        <f ca="1">$C$5+J7</f>
        <v>117.94067052711306</v>
      </c>
      <c r="O5">
        <f ca="1">$C$5+N7</f>
        <v>119.58813410542261</v>
      </c>
      <c r="S5">
        <f ca="1">$C$5+R7</f>
        <v>119.9176268210845</v>
      </c>
      <c r="W5">
        <f ca="1">$C$5+V7</f>
        <v>119.98352536421689</v>
      </c>
      <c r="AA5">
        <f ca="1">$C$5+Z7</f>
        <v>119.99670507284337</v>
      </c>
    </row>
    <row r="6" spans="1:27" x14ac:dyDescent="0.45">
      <c r="A6" t="str">
        <f>MCAR!A23</f>
        <v>?</v>
      </c>
      <c r="B6" t="str">
        <f>MCAR!B23</f>
        <v>T</v>
      </c>
      <c r="C6">
        <f>MCAR!C23</f>
        <v>120</v>
      </c>
      <c r="E6">
        <f ca="1">$C$6*B25</f>
        <v>98.516643119701129</v>
      </c>
      <c r="F6">
        <f ca="1">$C$6*C25</f>
        <v>21.483356880298871</v>
      </c>
      <c r="I6">
        <f ca="1">$C$6*F25</f>
        <v>38.903328623940233</v>
      </c>
      <c r="J6">
        <f ca="1">$C$6*G25</f>
        <v>81.096671376059774</v>
      </c>
      <c r="M6">
        <f ca="1">$C$6*J25</f>
        <v>26.980665724788039</v>
      </c>
      <c r="N6">
        <f ca="1">$C$6*K25</f>
        <v>93.019334275211961</v>
      </c>
      <c r="Q6">
        <f ca="1">$C$6*N25</f>
        <v>24.596133144957609</v>
      </c>
      <c r="R6">
        <f ca="1">$C$6*O25</f>
        <v>95.403866855042395</v>
      </c>
      <c r="U6">
        <f ca="1">$C$6*R25</f>
        <v>24.119226628991523</v>
      </c>
      <c r="V6">
        <f ca="1">$C$6*S25</f>
        <v>95.880773371008473</v>
      </c>
      <c r="Y6">
        <f ca="1">$C$6*V25</f>
        <v>24.023845325798309</v>
      </c>
      <c r="Z6">
        <f ca="1">$C$6*W25</f>
        <v>95.976154674201695</v>
      </c>
    </row>
    <row r="7" spans="1:27" x14ac:dyDescent="0.45">
      <c r="A7" t="str">
        <f>MCAR!A24</f>
        <v>?</v>
      </c>
      <c r="B7" t="str">
        <f>MCAR!B24</f>
        <v>F</v>
      </c>
      <c r="C7">
        <f>MCAR!C24</f>
        <v>79.999999999999986</v>
      </c>
      <c r="E7">
        <f ca="1">$C$7*B26</f>
        <v>66.296647364434577</v>
      </c>
      <c r="F7">
        <f ca="1">$C$7*C26</f>
        <v>13.703352635565407</v>
      </c>
      <c r="I7">
        <f ca="1">$C$7*F26</f>
        <v>58.059329472886915</v>
      </c>
      <c r="J7">
        <f ca="1">$C$7*G26</f>
        <v>21.940670527113074</v>
      </c>
      <c r="M7">
        <f ca="1">$C$7*J26</f>
        <v>56.41186589457736</v>
      </c>
      <c r="N7">
        <f ca="1">$C$7*K26</f>
        <v>23.588134105422625</v>
      </c>
      <c r="Q7">
        <f ca="1">$C$7*N26</f>
        <v>56.082373178915468</v>
      </c>
      <c r="R7">
        <f ca="1">$C$7*O26</f>
        <v>23.917626821084518</v>
      </c>
      <c r="U7">
        <f ca="1">$C$7*R26</f>
        <v>56.016474635783091</v>
      </c>
      <c r="V7">
        <f ca="1">$C$7*S26</f>
        <v>23.983525364216899</v>
      </c>
      <c r="Y7">
        <f ca="1">$C$7*V26</f>
        <v>56.003294927156603</v>
      </c>
      <c r="Z7">
        <f ca="1">$C$7*W26</f>
        <v>23.99670507284338</v>
      </c>
    </row>
    <row r="10" spans="1:27" x14ac:dyDescent="0.45">
      <c r="B10" t="s">
        <v>15</v>
      </c>
    </row>
    <row r="11" spans="1:27" x14ac:dyDescent="0.45">
      <c r="A11" t="s">
        <v>0</v>
      </c>
      <c r="B11">
        <f ca="1">RAND()</f>
        <v>0.82315992259109239</v>
      </c>
      <c r="C11">
        <f ca="1">1-B11</f>
        <v>0.17684007740890761</v>
      </c>
      <c r="F11">
        <f ca="1">(G2+G3)/SUM(G2:G5)</f>
        <v>0.48481329048413574</v>
      </c>
      <c r="G11">
        <f ca="1">1-F11</f>
        <v>0.51518670951586421</v>
      </c>
      <c r="J11">
        <f ca="1">(K2+K3)/SUM(K2:K5)</f>
        <v>0.41696265809682709</v>
      </c>
      <c r="K11">
        <f ca="1">1-J11</f>
        <v>0.58303734190317291</v>
      </c>
      <c r="N11">
        <f ca="1">(O2+O3)/SUM(O2:O5)</f>
        <v>0.40339253161936539</v>
      </c>
      <c r="O11">
        <f ca="1">1-N11</f>
        <v>0.59660746838063461</v>
      </c>
      <c r="R11">
        <f ca="1">(S2+S3)/SUM(S2:S5)</f>
        <v>0.40067850632387308</v>
      </c>
      <c r="S11">
        <f ca="1">1-R11</f>
        <v>0.59932149367612686</v>
      </c>
      <c r="V11">
        <f ca="1">(W2+W3)/SUM(W2:W5)</f>
        <v>0.40013570126477466</v>
      </c>
      <c r="W11">
        <f ca="1">1-V11</f>
        <v>0.5998642987352254</v>
      </c>
      <c r="Z11">
        <f ca="1">(AA2+AA3)/SUM(AA2:AA5)</f>
        <v>0.40002714025295488</v>
      </c>
      <c r="AA11">
        <f ca="1">1-Z11</f>
        <v>0.59997285974704506</v>
      </c>
    </row>
    <row r="13" spans="1:27" x14ac:dyDescent="0.45">
      <c r="A13" t="s">
        <v>1</v>
      </c>
      <c r="B13">
        <f ca="1">RAND()</f>
        <v>0.71527606015745127</v>
      </c>
      <c r="C13">
        <f ca="1">1-B13</f>
        <v>0.28472393984254873</v>
      </c>
      <c r="F13">
        <f ca="1">G2/(G2+G3)</f>
        <v>0.40121970032103776</v>
      </c>
      <c r="G13">
        <f ca="1">1-F13</f>
        <v>0.59878029967896218</v>
      </c>
      <c r="J13">
        <f ca="1">K2/(K2+K3)</f>
        <v>0.32353815384737156</v>
      </c>
      <c r="K13">
        <f ca="1">1-J13</f>
        <v>0.67646184615262839</v>
      </c>
      <c r="N13">
        <f ca="1">O2/(O2+O3)</f>
        <v>0.30486599548855953</v>
      </c>
      <c r="O13">
        <f ca="1">1-N13</f>
        <v>0.69513400451144047</v>
      </c>
      <c r="R13">
        <f ca="1">S2/(S2+S3)</f>
        <v>0.30097979113328921</v>
      </c>
      <c r="S13">
        <f ca="1">1-R13</f>
        <v>0.69902020886671079</v>
      </c>
      <c r="V13">
        <f ca="1">W2/(W2+W3)</f>
        <v>0.30019622405426699</v>
      </c>
      <c r="W13">
        <f ca="1">1-V13</f>
        <v>0.69980377594573295</v>
      </c>
      <c r="Z13">
        <f ca="1">AA2/(AA2+AA3)</f>
        <v>0.30003925546127175</v>
      </c>
      <c r="AA13">
        <f ca="1">1-Z13</f>
        <v>0.69996074453872825</v>
      </c>
    </row>
    <row r="14" spans="1:27" x14ac:dyDescent="0.45">
      <c r="A14" t="s">
        <v>2</v>
      </c>
      <c r="B14">
        <f ca="1">RAND()</f>
        <v>0.72605538168627048</v>
      </c>
      <c r="C14">
        <f ca="1">1-B14</f>
        <v>0.27394461831372952</v>
      </c>
      <c r="F14">
        <f ca="1">G4/(G4+G5)</f>
        <v>0.78706098078761244</v>
      </c>
      <c r="G14">
        <f ca="1">1-F14</f>
        <v>0.21293901921238756</v>
      </c>
      <c r="J14">
        <f ca="1">K4/(K4+K5)</f>
        <v>0.79771335032825419</v>
      </c>
      <c r="K14">
        <f ca="1">1-J14</f>
        <v>0.20228664967174581</v>
      </c>
      <c r="N14">
        <f ca="1">O4/(O4+O5)</f>
        <v>0.79955307225700767</v>
      </c>
      <c r="O14">
        <f ca="1">1-N14</f>
        <v>0.20044692774299233</v>
      </c>
      <c r="R14">
        <f ca="1">S4/(S4+S5)</f>
        <v>0.7999110192335469</v>
      </c>
      <c r="S14">
        <f ca="1">1-R14</f>
        <v>0.2000889807664531</v>
      </c>
      <c r="V14">
        <f ca="1">W4/(W4+W5)</f>
        <v>0.79998221995008811</v>
      </c>
      <c r="W14">
        <f ca="1">1-V14</f>
        <v>0.20001778004991189</v>
      </c>
      <c r="Z14">
        <f ca="1">AA4/(AA4+AA5)</f>
        <v>0.79999644463345343</v>
      </c>
      <c r="AA14">
        <f ca="1">1-Z14</f>
        <v>0.20000355536654657</v>
      </c>
    </row>
    <row r="16" spans="1:27" x14ac:dyDescent="0.45">
      <c r="A16" t="s">
        <v>3</v>
      </c>
      <c r="B16" t="s">
        <v>4</v>
      </c>
      <c r="C16" t="s">
        <v>5</v>
      </c>
      <c r="G16" t="s">
        <v>5</v>
      </c>
      <c r="K16" t="s">
        <v>5</v>
      </c>
      <c r="O16" t="s">
        <v>5</v>
      </c>
      <c r="S16" t="s">
        <v>5</v>
      </c>
      <c r="W16" t="s">
        <v>5</v>
      </c>
      <c r="AA16" t="s">
        <v>5</v>
      </c>
    </row>
    <row r="17" spans="1:27" x14ac:dyDescent="0.45">
      <c r="A17" t="s">
        <v>6</v>
      </c>
      <c r="B17" t="s">
        <v>6</v>
      </c>
      <c r="C17">
        <f ca="1">B11*B13</f>
        <v>0.5887865863104691</v>
      </c>
      <c r="G17">
        <f ca="1">F11*F13</f>
        <v>0.19451664311970118</v>
      </c>
      <c r="K17">
        <f ca="1">J11*J13</f>
        <v>0.13490332862394022</v>
      </c>
      <c r="O17">
        <f ca="1">N11*N13</f>
        <v>0.12298066572478805</v>
      </c>
      <c r="S17">
        <f ca="1">R11*R13</f>
        <v>0.12059613314495762</v>
      </c>
      <c r="W17">
        <f ca="1">V11*V13</f>
        <v>0.12011922662899154</v>
      </c>
      <c r="AA17">
        <f ca="1">Z11*Z13</f>
        <v>0.12002384532579831</v>
      </c>
    </row>
    <row r="18" spans="1:27" x14ac:dyDescent="0.45">
      <c r="A18" t="s">
        <v>6</v>
      </c>
      <c r="B18" t="s">
        <v>7</v>
      </c>
      <c r="C18">
        <f ca="1">B11*C13</f>
        <v>0.23437333628062326</v>
      </c>
      <c r="G18">
        <f ca="1">F11*G13</f>
        <v>0.29029664736443456</v>
      </c>
      <c r="K18">
        <f ca="1">J11*K13</f>
        <v>0.28205932947288681</v>
      </c>
      <c r="O18">
        <f ca="1">N11*O13</f>
        <v>0.28041186589457734</v>
      </c>
      <c r="S18">
        <f ca="1">R11*S13</f>
        <v>0.28008237317891549</v>
      </c>
      <c r="W18">
        <f ca="1">V11*W13</f>
        <v>0.28001647463578311</v>
      </c>
      <c r="AA18">
        <f ca="1">Z11*AA13</f>
        <v>0.28000329492715659</v>
      </c>
    </row>
    <row r="19" spans="1:27" x14ac:dyDescent="0.45">
      <c r="A19" t="s">
        <v>7</v>
      </c>
      <c r="B19" t="s">
        <v>6</v>
      </c>
      <c r="C19">
        <f ca="1">C11*B14</f>
        <v>0.12839568990055403</v>
      </c>
      <c r="G19">
        <f ca="1">G11*F14</f>
        <v>0.40548335688029885</v>
      </c>
      <c r="K19">
        <f ca="1">K11*J14</f>
        <v>0.46509667137605987</v>
      </c>
      <c r="O19">
        <f ca="1">O11*N14</f>
        <v>0.47701933427521198</v>
      </c>
      <c r="S19">
        <f ca="1">S11*R14</f>
        <v>0.47940386685504238</v>
      </c>
      <c r="W19">
        <f ca="1">W11*V14</f>
        <v>0.47988077337100843</v>
      </c>
      <c r="AA19">
        <f ca="1">AA11*Z14</f>
        <v>0.47997615467420163</v>
      </c>
    </row>
    <row r="20" spans="1:27" x14ac:dyDescent="0.45">
      <c r="A20" t="s">
        <v>7</v>
      </c>
      <c r="B20" t="s">
        <v>7</v>
      </c>
      <c r="C20">
        <f ca="1">C11*C14</f>
        <v>4.844438750835358E-2</v>
      </c>
      <c r="G20">
        <f ca="1">G11*G14</f>
        <v>0.10970335263556534</v>
      </c>
      <c r="K20">
        <f ca="1">K11*K14</f>
        <v>0.11794067052711302</v>
      </c>
      <c r="O20">
        <f ca="1">O11*O14</f>
        <v>0.11958813410542264</v>
      </c>
      <c r="S20">
        <f ca="1">S11*S14</f>
        <v>0.11991762682108449</v>
      </c>
      <c r="W20">
        <f ca="1">W11*W14</f>
        <v>0.11998352536421696</v>
      </c>
      <c r="AA20">
        <f ca="1">AA11*AA14</f>
        <v>0.11999670507284341</v>
      </c>
    </row>
    <row r="23" spans="1:27" x14ac:dyDescent="0.45">
      <c r="A23" t="s">
        <v>18</v>
      </c>
      <c r="B23">
        <f ca="1">C17+C19</f>
        <v>0.71718227621102315</v>
      </c>
      <c r="C23">
        <f ca="1">1-B23</f>
        <v>0.28281772378897685</v>
      </c>
      <c r="F23">
        <f ca="1">G17+G19</f>
        <v>0.60000000000000009</v>
      </c>
      <c r="G23">
        <f ca="1">1-F23</f>
        <v>0.39999999999999991</v>
      </c>
      <c r="J23">
        <f ca="1">K17+K19</f>
        <v>0.60000000000000009</v>
      </c>
      <c r="K23">
        <f ca="1">1-J23</f>
        <v>0.39999999999999991</v>
      </c>
      <c r="N23">
        <f ca="1">O17+O19</f>
        <v>0.60000000000000009</v>
      </c>
      <c r="O23">
        <f ca="1">1-N23</f>
        <v>0.39999999999999991</v>
      </c>
      <c r="R23">
        <f ca="1">S17+S19</f>
        <v>0.6</v>
      </c>
      <c r="S23">
        <f ca="1">1-R23</f>
        <v>0.4</v>
      </c>
      <c r="V23">
        <f ca="1">W17+W19</f>
        <v>0.6</v>
      </c>
      <c r="W23">
        <f ca="1">1-V23</f>
        <v>0.4</v>
      </c>
      <c r="Z23">
        <f ca="1">AA17+AA19</f>
        <v>0.6</v>
      </c>
      <c r="AA23">
        <f ca="1">1-Z23</f>
        <v>0.4</v>
      </c>
    </row>
    <row r="25" spans="1:27" x14ac:dyDescent="0.45">
      <c r="A25" t="s">
        <v>16</v>
      </c>
      <c r="B25">
        <f ca="1">C17/B23</f>
        <v>0.8209720259975094</v>
      </c>
      <c r="C25">
        <f ca="1">1-B25</f>
        <v>0.1790279740024906</v>
      </c>
      <c r="F25">
        <f ca="1">G17/F23</f>
        <v>0.32419440519950193</v>
      </c>
      <c r="G25">
        <f ca="1">1-F25</f>
        <v>0.67580559480049807</v>
      </c>
      <c r="J25">
        <f ca="1">K17/J23</f>
        <v>0.22483888103990032</v>
      </c>
      <c r="K25">
        <f ca="1">1-J25</f>
        <v>0.77516111896009965</v>
      </c>
      <c r="N25">
        <f ca="1">O17/N23</f>
        <v>0.20496777620798007</v>
      </c>
      <c r="O25">
        <f ca="1">1-N25</f>
        <v>0.79503222379201999</v>
      </c>
      <c r="R25">
        <f ca="1">S17/R23</f>
        <v>0.20099355524159604</v>
      </c>
      <c r="S25">
        <f ca="1">1-R25</f>
        <v>0.79900644475840399</v>
      </c>
      <c r="V25">
        <f ca="1">W17/V23</f>
        <v>0.20019871104831924</v>
      </c>
      <c r="W25">
        <f ca="1">1-V25</f>
        <v>0.79980128895168079</v>
      </c>
      <c r="Z25">
        <f ca="1">AA17/Z23</f>
        <v>0.20003974220966386</v>
      </c>
      <c r="AA25">
        <f ca="1">1-Z25</f>
        <v>0.79996025779033619</v>
      </c>
    </row>
    <row r="26" spans="1:27" x14ac:dyDescent="0.45">
      <c r="A26" t="s">
        <v>17</v>
      </c>
      <c r="B26">
        <f ca="1">C18/C23</f>
        <v>0.82870809205543239</v>
      </c>
      <c r="C26">
        <f ca="1">1-B26</f>
        <v>0.17129190794456761</v>
      </c>
      <c r="F26">
        <f ca="1">G18/G23</f>
        <v>0.72574161841108653</v>
      </c>
      <c r="G26">
        <f ca="1">1-F26</f>
        <v>0.27425838158891347</v>
      </c>
      <c r="J26">
        <f ca="1">K18/K23</f>
        <v>0.70514832368221714</v>
      </c>
      <c r="K26">
        <f ca="1">1-J26</f>
        <v>0.29485167631778286</v>
      </c>
      <c r="N26">
        <f ca="1">O18/O23</f>
        <v>0.70102966473644346</v>
      </c>
      <c r="O26">
        <f ca="1">1-N26</f>
        <v>0.29897033526355654</v>
      </c>
      <c r="R26">
        <f ca="1">S18/S23</f>
        <v>0.70020593294728872</v>
      </c>
      <c r="S26">
        <f ca="1">1-R26</f>
        <v>0.29979406705271128</v>
      </c>
      <c r="V26">
        <f ca="1">W18/W23</f>
        <v>0.70004118658945769</v>
      </c>
      <c r="W26">
        <f ca="1">1-V26</f>
        <v>0.29995881341054231</v>
      </c>
      <c r="Z26">
        <f ca="1">AA18/AA23</f>
        <v>0.70000823731789141</v>
      </c>
      <c r="AA26">
        <f ca="1">1-Z26</f>
        <v>0.29999176268210859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9041-C3B8-402C-AEC8-AA3541C9E1E4}">
  <dimension ref="A1:D57"/>
  <sheetViews>
    <sheetView topLeftCell="A37" zoomScale="136" workbookViewId="0">
      <selection activeCell="A61" sqref="A61"/>
    </sheetView>
  </sheetViews>
  <sheetFormatPr defaultRowHeight="14.25" x14ac:dyDescent="0.45"/>
  <sheetData>
    <row r="1" spans="1:4" x14ac:dyDescent="0.45">
      <c r="A1" t="s">
        <v>0</v>
      </c>
      <c r="B1">
        <v>0.4</v>
      </c>
      <c r="C1">
        <f>1-B1</f>
        <v>0.6</v>
      </c>
    </row>
    <row r="3" spans="1:4" x14ac:dyDescent="0.45">
      <c r="A3" t="s">
        <v>1</v>
      </c>
      <c r="B3">
        <v>0.3</v>
      </c>
      <c r="C3">
        <f>1-B3</f>
        <v>0.7</v>
      </c>
    </row>
    <row r="4" spans="1:4" x14ac:dyDescent="0.45">
      <c r="A4" t="s">
        <v>2</v>
      </c>
      <c r="B4">
        <v>0.8</v>
      </c>
      <c r="C4">
        <f>1-B4</f>
        <v>0.19999999999999996</v>
      </c>
    </row>
    <row r="6" spans="1:4" x14ac:dyDescent="0.45">
      <c r="A6" t="s">
        <v>8</v>
      </c>
      <c r="B6">
        <v>1000</v>
      </c>
    </row>
    <row r="8" spans="1:4" x14ac:dyDescent="0.45">
      <c r="A8" t="s">
        <v>3</v>
      </c>
      <c r="B8" t="s">
        <v>4</v>
      </c>
      <c r="C8" t="s">
        <v>5</v>
      </c>
      <c r="D8" t="s">
        <v>9</v>
      </c>
    </row>
    <row r="9" spans="1:4" x14ac:dyDescent="0.45">
      <c r="A9" t="s">
        <v>6</v>
      </c>
      <c r="B9" t="s">
        <v>6</v>
      </c>
      <c r="C9">
        <f>B1*B3</f>
        <v>0.12</v>
      </c>
      <c r="D9">
        <f>$B$6*C9</f>
        <v>120</v>
      </c>
    </row>
    <row r="10" spans="1:4" x14ac:dyDescent="0.45">
      <c r="A10" t="s">
        <v>6</v>
      </c>
      <c r="B10" t="s">
        <v>7</v>
      </c>
      <c r="C10">
        <f>B1*C3</f>
        <v>0.27999999999999997</v>
      </c>
      <c r="D10">
        <f>$B$6*C10</f>
        <v>279.99999999999994</v>
      </c>
    </row>
    <row r="11" spans="1:4" x14ac:dyDescent="0.45">
      <c r="A11" t="s">
        <v>7</v>
      </c>
      <c r="B11" t="s">
        <v>6</v>
      </c>
      <c r="C11">
        <f>C1*B4</f>
        <v>0.48</v>
      </c>
      <c r="D11">
        <f>$B$6*C11</f>
        <v>480</v>
      </c>
    </row>
    <row r="12" spans="1:4" x14ac:dyDescent="0.45">
      <c r="A12" t="s">
        <v>7</v>
      </c>
      <c r="B12" t="s">
        <v>7</v>
      </c>
      <c r="C12">
        <f>C1*C4</f>
        <v>0.11999999999999997</v>
      </c>
      <c r="D12">
        <f>$B$6*C12</f>
        <v>119.99999999999997</v>
      </c>
    </row>
    <row r="16" spans="1:4" x14ac:dyDescent="0.45">
      <c r="A16" t="s">
        <v>25</v>
      </c>
      <c r="B16">
        <v>0.2</v>
      </c>
    </row>
    <row r="17" spans="1:3" x14ac:dyDescent="0.45">
      <c r="A17" t="s">
        <v>26</v>
      </c>
      <c r="B17">
        <v>0.4</v>
      </c>
    </row>
    <row r="19" spans="1:3" x14ac:dyDescent="0.45">
      <c r="A19" t="s">
        <v>3</v>
      </c>
      <c r="B19" t="s">
        <v>4</v>
      </c>
      <c r="C19" t="s">
        <v>9</v>
      </c>
    </row>
    <row r="20" spans="1:3" x14ac:dyDescent="0.45">
      <c r="A20" t="s">
        <v>6</v>
      </c>
      <c r="B20" t="s">
        <v>6</v>
      </c>
      <c r="C20">
        <f>D9*(1-B16)</f>
        <v>96</v>
      </c>
    </row>
    <row r="21" spans="1:3" x14ac:dyDescent="0.45">
      <c r="A21" t="s">
        <v>6</v>
      </c>
      <c r="B21" t="s">
        <v>7</v>
      </c>
      <c r="C21">
        <f>D10*(1-B17)</f>
        <v>167.99999999999997</v>
      </c>
    </row>
    <row r="22" spans="1:3" x14ac:dyDescent="0.45">
      <c r="A22" t="s">
        <v>7</v>
      </c>
      <c r="B22" t="s">
        <v>6</v>
      </c>
      <c r="C22">
        <f>D11*(1-B16)</f>
        <v>384</v>
      </c>
    </row>
    <row r="23" spans="1:3" x14ac:dyDescent="0.45">
      <c r="A23" t="s">
        <v>7</v>
      </c>
      <c r="B23" t="s">
        <v>7</v>
      </c>
      <c r="C23">
        <f>D12*(1-B17)</f>
        <v>71.999999999999986</v>
      </c>
    </row>
    <row r="24" spans="1:3" x14ac:dyDescent="0.45">
      <c r="A24" t="s">
        <v>11</v>
      </c>
      <c r="B24" t="s">
        <v>6</v>
      </c>
      <c r="C24">
        <f>D9*B16+D11*B16</f>
        <v>120</v>
      </c>
    </row>
    <row r="25" spans="1:3" x14ac:dyDescent="0.45">
      <c r="A25" t="s">
        <v>11</v>
      </c>
      <c r="B25" t="s">
        <v>7</v>
      </c>
      <c r="C25">
        <f>D10*B17+D12*B17</f>
        <v>159.99999999999997</v>
      </c>
    </row>
    <row r="27" spans="1:3" x14ac:dyDescent="0.45">
      <c r="A27" t="s">
        <v>13</v>
      </c>
    </row>
    <row r="29" spans="1:3" x14ac:dyDescent="0.45">
      <c r="A29" t="s">
        <v>3</v>
      </c>
      <c r="B29" t="s">
        <v>4</v>
      </c>
      <c r="C29" t="s">
        <v>5</v>
      </c>
    </row>
    <row r="30" spans="1:3" x14ac:dyDescent="0.45">
      <c r="A30" t="s">
        <v>6</v>
      </c>
      <c r="B30" t="s">
        <v>6</v>
      </c>
      <c r="C30">
        <f>C20/SUM($C$20:$C$23)</f>
        <v>0.13333333333333333</v>
      </c>
    </row>
    <row r="31" spans="1:3" x14ac:dyDescent="0.45">
      <c r="A31" t="s">
        <v>6</v>
      </c>
      <c r="B31" t="s">
        <v>7</v>
      </c>
      <c r="C31">
        <f>C21/SUM($C$20:$C$23)</f>
        <v>0.23333333333333328</v>
      </c>
    </row>
    <row r="32" spans="1:3" x14ac:dyDescent="0.45">
      <c r="A32" t="s">
        <v>7</v>
      </c>
      <c r="B32" t="s">
        <v>6</v>
      </c>
      <c r="C32">
        <f>C22/SUM($C$20:$C$23)</f>
        <v>0.53333333333333333</v>
      </c>
    </row>
    <row r="33" spans="1:3" x14ac:dyDescent="0.45">
      <c r="A33" t="s">
        <v>7</v>
      </c>
      <c r="B33" t="s">
        <v>7</v>
      </c>
      <c r="C33">
        <f>C23/SUM($C$20:$C$23)</f>
        <v>9.9999999999999978E-2</v>
      </c>
    </row>
    <row r="35" spans="1:3" x14ac:dyDescent="0.45">
      <c r="A35" t="s">
        <v>0</v>
      </c>
      <c r="B35">
        <f>C30+C31</f>
        <v>0.36666666666666659</v>
      </c>
      <c r="C35">
        <f>C32+C33</f>
        <v>0.6333333333333333</v>
      </c>
    </row>
    <row r="37" spans="1:3" x14ac:dyDescent="0.45">
      <c r="A37" t="s">
        <v>1</v>
      </c>
      <c r="B37">
        <f>C30/B35</f>
        <v>0.3636363636363637</v>
      </c>
      <c r="C37">
        <f>1-B37</f>
        <v>0.63636363636363624</v>
      </c>
    </row>
    <row r="38" spans="1:3" x14ac:dyDescent="0.45">
      <c r="A38" t="s">
        <v>2</v>
      </c>
      <c r="B38">
        <f>C32/C35</f>
        <v>0.8421052631578948</v>
      </c>
      <c r="C38">
        <f>1-B38</f>
        <v>0.1578947368421052</v>
      </c>
    </row>
    <row r="40" spans="1:3" x14ac:dyDescent="0.45">
      <c r="A40" t="s">
        <v>14</v>
      </c>
    </row>
    <row r="42" spans="1:3" x14ac:dyDescent="0.45">
      <c r="A42" t="s">
        <v>3</v>
      </c>
      <c r="B42" t="s">
        <v>4</v>
      </c>
      <c r="C42" t="s">
        <v>9</v>
      </c>
    </row>
    <row r="43" spans="1:3" x14ac:dyDescent="0.45">
      <c r="A43" t="s">
        <v>6</v>
      </c>
      <c r="B43" t="s">
        <v>6</v>
      </c>
      <c r="C43">
        <f>C20</f>
        <v>96</v>
      </c>
    </row>
    <row r="44" spans="1:3" x14ac:dyDescent="0.45">
      <c r="A44" t="s">
        <v>6</v>
      </c>
      <c r="B44" t="s">
        <v>7</v>
      </c>
      <c r="C44">
        <f>C21</f>
        <v>167.99999999999997</v>
      </c>
    </row>
    <row r="45" spans="1:3" x14ac:dyDescent="0.45">
      <c r="A45" t="s">
        <v>7</v>
      </c>
      <c r="B45" t="s">
        <v>6</v>
      </c>
      <c r="C45">
        <f>C22+C24</f>
        <v>504</v>
      </c>
    </row>
    <row r="46" spans="1:3" x14ac:dyDescent="0.45">
      <c r="A46" t="s">
        <v>7</v>
      </c>
      <c r="B46" t="s">
        <v>7</v>
      </c>
      <c r="C46">
        <f>C23+C25</f>
        <v>231.99999999999994</v>
      </c>
    </row>
    <row r="48" spans="1:3" x14ac:dyDescent="0.45">
      <c r="A48" t="s">
        <v>3</v>
      </c>
      <c r="B48" t="s">
        <v>4</v>
      </c>
      <c r="C48" t="s">
        <v>5</v>
      </c>
    </row>
    <row r="49" spans="1:3" x14ac:dyDescent="0.45">
      <c r="A49" t="s">
        <v>6</v>
      </c>
      <c r="B49" t="s">
        <v>6</v>
      </c>
      <c r="C49">
        <f>C43/SUM($C$43:$C$46)</f>
        <v>9.6000000000000002E-2</v>
      </c>
    </row>
    <row r="50" spans="1:3" x14ac:dyDescent="0.45">
      <c r="A50" t="s">
        <v>6</v>
      </c>
      <c r="B50" t="s">
        <v>7</v>
      </c>
      <c r="C50">
        <f>C44/SUM($C$43:$C$46)</f>
        <v>0.16799999999999998</v>
      </c>
    </row>
    <row r="51" spans="1:3" x14ac:dyDescent="0.45">
      <c r="A51" t="s">
        <v>7</v>
      </c>
      <c r="B51" t="s">
        <v>6</v>
      </c>
      <c r="C51">
        <f>C45/SUM($C$43:$C$46)</f>
        <v>0.504</v>
      </c>
    </row>
    <row r="52" spans="1:3" x14ac:dyDescent="0.45">
      <c r="A52" t="s">
        <v>7</v>
      </c>
      <c r="B52" t="s">
        <v>7</v>
      </c>
      <c r="C52">
        <f>C46/SUM($C$43:$C$46)</f>
        <v>0.23199999999999996</v>
      </c>
    </row>
    <row r="54" spans="1:3" x14ac:dyDescent="0.45">
      <c r="A54" t="s">
        <v>0</v>
      </c>
      <c r="B54">
        <f>C49+C50</f>
        <v>0.26400000000000001</v>
      </c>
      <c r="C54">
        <f>C51+C52</f>
        <v>0.73599999999999999</v>
      </c>
    </row>
    <row r="56" spans="1:3" x14ac:dyDescent="0.45">
      <c r="A56" t="s">
        <v>1</v>
      </c>
      <c r="B56">
        <f>C49/B54</f>
        <v>0.36363636363636365</v>
      </c>
      <c r="C56">
        <f>1-B56</f>
        <v>0.63636363636363635</v>
      </c>
    </row>
    <row r="57" spans="1:3" x14ac:dyDescent="0.45">
      <c r="A57" t="s">
        <v>2</v>
      </c>
      <c r="B57">
        <f>C51/C54</f>
        <v>0.68478260869565222</v>
      </c>
      <c r="C57">
        <f>1-B57</f>
        <v>0.31521739130434778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25DC-C78D-4082-974E-56F81A6C30E0}">
  <dimension ref="A1:AA26"/>
  <sheetViews>
    <sheetView tabSelected="1" topLeftCell="D1" zoomScale="172" workbookViewId="0">
      <selection activeCell="D13" sqref="D13"/>
    </sheetView>
  </sheetViews>
  <sheetFormatPr defaultRowHeight="14.25" x14ac:dyDescent="0.45"/>
  <sheetData>
    <row r="1" spans="1:27" x14ac:dyDescent="0.45">
      <c r="A1" t="str">
        <f>MCAR!A18</f>
        <v>X</v>
      </c>
      <c r="B1" t="str">
        <f>MCAR!B18</f>
        <v>Y</v>
      </c>
      <c r="C1" t="str">
        <f>MCAR!C18</f>
        <v>Data</v>
      </c>
      <c r="E1" t="s">
        <v>24</v>
      </c>
      <c r="I1" t="s">
        <v>19</v>
      </c>
      <c r="M1" t="s">
        <v>20</v>
      </c>
      <c r="Q1" t="s">
        <v>21</v>
      </c>
      <c r="U1" t="s">
        <v>22</v>
      </c>
      <c r="Y1" t="s">
        <v>23</v>
      </c>
    </row>
    <row r="2" spans="1:27" x14ac:dyDescent="0.45">
      <c r="A2" t="str">
        <f>MCAR!A19</f>
        <v>T</v>
      </c>
      <c r="B2" t="str">
        <f>MCAR!B19</f>
        <v>T</v>
      </c>
      <c r="C2">
        <f>MgY!C20</f>
        <v>96</v>
      </c>
      <c r="G2">
        <f ca="1">$C$2+E6</f>
        <v>166.28360617303005</v>
      </c>
      <c r="K2">
        <f ca="1">$C$2+I6</f>
        <v>129.256721234606</v>
      </c>
      <c r="O2">
        <f ca="1">$C$2+M6</f>
        <v>121.8513442469212</v>
      </c>
      <c r="S2">
        <f ca="1">$C$2+Q6</f>
        <v>120.37026884938425</v>
      </c>
      <c r="W2">
        <f ca="1">$C$2+U6</f>
        <v>120.07405376987685</v>
      </c>
      <c r="AA2">
        <f ca="1">$C$2+Y6</f>
        <v>120.01481075397537</v>
      </c>
    </row>
    <row r="3" spans="1:27" x14ac:dyDescent="0.45">
      <c r="A3" t="str">
        <f>MCAR!A20</f>
        <v>T</v>
      </c>
      <c r="B3" t="str">
        <f>MCAR!B20</f>
        <v>F</v>
      </c>
      <c r="C3">
        <f>MgY!C21</f>
        <v>167.99999999999997</v>
      </c>
      <c r="G3">
        <f ca="1">$C$3+E7</f>
        <v>311.08108271861988</v>
      </c>
      <c r="K3">
        <f ca="1">$C$3+I7</f>
        <v>292.43243308744792</v>
      </c>
      <c r="O3">
        <f ca="1">$C$3+M7</f>
        <v>284.97297323497912</v>
      </c>
      <c r="S3">
        <f ca="1">$C$3+Q7</f>
        <v>281.98918929399156</v>
      </c>
      <c r="W3">
        <f ca="1">$C$3+U7</f>
        <v>280.79567571759662</v>
      </c>
      <c r="AA3">
        <f ca="1">$C$3+Y7</f>
        <v>280.31827028703862</v>
      </c>
    </row>
    <row r="4" spans="1:27" x14ac:dyDescent="0.45">
      <c r="A4" t="str">
        <f>MCAR!A21</f>
        <v>F</v>
      </c>
      <c r="B4" t="str">
        <f>MCAR!B21</f>
        <v>T</v>
      </c>
      <c r="C4">
        <f>MgY!C22</f>
        <v>384</v>
      </c>
      <c r="G4">
        <f ca="1">$C$4+F6</f>
        <v>433.71639382696992</v>
      </c>
      <c r="K4">
        <f ca="1">$C$4+J6</f>
        <v>470.743278765394</v>
      </c>
      <c r="O4">
        <f ca="1">$C$4+N6</f>
        <v>478.1486557530788</v>
      </c>
      <c r="S4">
        <f ca="1">$C$4+R6</f>
        <v>479.62973115061573</v>
      </c>
      <c r="W4">
        <f ca="1">$C$4+V6</f>
        <v>479.92594623012315</v>
      </c>
      <c r="AA4">
        <f ca="1">$C$4+Z6</f>
        <v>479.98518924602462</v>
      </c>
    </row>
    <row r="5" spans="1:27" x14ac:dyDescent="0.45">
      <c r="A5" t="str">
        <f>MCAR!A22</f>
        <v>F</v>
      </c>
      <c r="B5" t="str">
        <f>MCAR!B22</f>
        <v>F</v>
      </c>
      <c r="C5">
        <f>MgY!C23</f>
        <v>71.999999999999986</v>
      </c>
      <c r="G5">
        <f ca="1">$C$5+F7</f>
        <v>88.918917281380047</v>
      </c>
      <c r="K5">
        <f ca="1">$C$5+J7</f>
        <v>107.567566912552</v>
      </c>
      <c r="O5">
        <f ca="1">$C$5+N7</f>
        <v>115.02702676502079</v>
      </c>
      <c r="S5">
        <f ca="1">$C$5+R7</f>
        <v>118.01081070600833</v>
      </c>
      <c r="W5">
        <f ca="1">$C$5+V7</f>
        <v>119.20432428240332</v>
      </c>
      <c r="AA5">
        <f ca="1">$C$5+Z7</f>
        <v>119.6817297129613</v>
      </c>
    </row>
    <row r="6" spans="1:27" x14ac:dyDescent="0.45">
      <c r="A6" t="str">
        <f>MCAR!A23</f>
        <v>?</v>
      </c>
      <c r="B6" t="str">
        <f>MCAR!B23</f>
        <v>T</v>
      </c>
      <c r="C6">
        <f>MgY!C24</f>
        <v>120</v>
      </c>
      <c r="E6">
        <f ca="1">$C$6*B25</f>
        <v>70.283606173030051</v>
      </c>
      <c r="F6">
        <f ca="1">$C$6*C25</f>
        <v>49.716393826969941</v>
      </c>
      <c r="I6">
        <f ca="1">$C$6*F25</f>
        <v>33.256721234606012</v>
      </c>
      <c r="J6">
        <f ca="1">$C$6*G25</f>
        <v>86.743278765393981</v>
      </c>
      <c r="M6">
        <f ca="1">$C$6*J25</f>
        <v>25.851344246921201</v>
      </c>
      <c r="N6">
        <f ca="1">$C$6*K25</f>
        <v>94.148655753078799</v>
      </c>
      <c r="Q6">
        <f ca="1">$C$6*N25</f>
        <v>24.370268849384246</v>
      </c>
      <c r="R6">
        <f ca="1">$C$6*O25</f>
        <v>95.629731150615754</v>
      </c>
      <c r="U6">
        <f ca="1">$C$6*R25</f>
        <v>24.074053769876848</v>
      </c>
      <c r="V6">
        <f ca="1">$C$6*S25</f>
        <v>95.925946230123159</v>
      </c>
      <c r="Y6">
        <f ca="1">$C$6*V25</f>
        <v>24.014810753975365</v>
      </c>
      <c r="Z6">
        <f ca="1">$C$6*W25</f>
        <v>95.985189246024632</v>
      </c>
    </row>
    <row r="7" spans="1:27" x14ac:dyDescent="0.45">
      <c r="A7" t="str">
        <f>MCAR!A24</f>
        <v>?</v>
      </c>
      <c r="B7" t="str">
        <f>MCAR!B24</f>
        <v>F</v>
      </c>
      <c r="C7">
        <f>MgY!C25</f>
        <v>159.99999999999997</v>
      </c>
      <c r="E7">
        <f ca="1">$C$7*B26</f>
        <v>143.08108271861991</v>
      </c>
      <c r="F7">
        <f ca="1">$C$7*C26</f>
        <v>16.918917281380065</v>
      </c>
      <c r="I7">
        <f ca="1">$C$7*F26</f>
        <v>124.43243308744795</v>
      </c>
      <c r="J7">
        <f ca="1">$C$7*G26</f>
        <v>35.567566912552017</v>
      </c>
      <c r="M7">
        <f ca="1">$C$7*J26</f>
        <v>116.97297323497916</v>
      </c>
      <c r="N7">
        <f ca="1">$C$7*K26</f>
        <v>43.0270267650208</v>
      </c>
      <c r="Q7">
        <f ca="1">$C$7*N26</f>
        <v>113.98918929399161</v>
      </c>
      <c r="R7">
        <f ca="1">$C$7*O26</f>
        <v>46.01081070600835</v>
      </c>
      <c r="U7">
        <f ca="1">$C$7*R26</f>
        <v>112.79567571759664</v>
      </c>
      <c r="V7">
        <f ca="1">$C$7*S26</f>
        <v>47.204324282403334</v>
      </c>
      <c r="Y7">
        <f ca="1">$C$7*V26</f>
        <v>112.31827028703864</v>
      </c>
      <c r="Z7">
        <f ca="1">$C$7*W26</f>
        <v>47.681729712961321</v>
      </c>
    </row>
    <row r="10" spans="1:27" x14ac:dyDescent="0.45">
      <c r="B10" t="s">
        <v>15</v>
      </c>
    </row>
    <row r="11" spans="1:27" x14ac:dyDescent="0.45">
      <c r="A11" t="s">
        <v>0</v>
      </c>
      <c r="B11">
        <f ca="1">RAND()</f>
        <v>0.75992759616249539</v>
      </c>
      <c r="C11">
        <f ca="1">1-B11</f>
        <v>0.24007240383750461</v>
      </c>
      <c r="F11">
        <f ca="1">(G2+G3)/SUM(G2:G5)</f>
        <v>0.47736468889165001</v>
      </c>
      <c r="G11">
        <f ca="1">1-F11</f>
        <v>0.52263531110834993</v>
      </c>
      <c r="J11">
        <f ca="1">(K2+K3)/SUM(K2:K5)</f>
        <v>0.42168915432205395</v>
      </c>
      <c r="K11">
        <f ca="1">1-J11</f>
        <v>0.57831084567794599</v>
      </c>
      <c r="N11">
        <f ca="1">(O2+O3)/SUM(O2:O5)</f>
        <v>0.40682431748190034</v>
      </c>
      <c r="O11">
        <f ca="1">1-N11</f>
        <v>0.5931756825180996</v>
      </c>
      <c r="R11">
        <f ca="1">(S2+S3)/SUM(S2:S5)</f>
        <v>0.40235945814337587</v>
      </c>
      <c r="S11">
        <f ca="1">1-R11</f>
        <v>0.59764054185662419</v>
      </c>
      <c r="V11">
        <f ca="1">(W2+W3)/SUM(W2:W5)</f>
        <v>0.40086972948747346</v>
      </c>
      <c r="W11">
        <f ca="1">1-V11</f>
        <v>0.59913027051252654</v>
      </c>
      <c r="Z11">
        <f ca="1">(AA2+AA3)/SUM(AA2:AA5)</f>
        <v>0.40033308104101406</v>
      </c>
      <c r="AA11">
        <f ca="1">1-Z11</f>
        <v>0.59966691895898594</v>
      </c>
    </row>
    <row r="13" spans="1:27" x14ac:dyDescent="0.45">
      <c r="A13" t="s">
        <v>1</v>
      </c>
      <c r="B13">
        <f ca="1">RAND()</f>
        <v>0.33552988963080088</v>
      </c>
      <c r="C13">
        <f ca="1">1-B13</f>
        <v>0.66447011036919912</v>
      </c>
      <c r="F13">
        <f ca="1">G2/(G2+G3)</f>
        <v>0.34833662824770084</v>
      </c>
      <c r="G13">
        <f ca="1">1-F13</f>
        <v>0.65166337175229916</v>
      </c>
      <c r="J13">
        <f ca="1">K2/(K2+K3)</f>
        <v>0.30652133190954589</v>
      </c>
      <c r="K13">
        <f ca="1">1-J13</f>
        <v>0.69347866809045411</v>
      </c>
      <c r="N13">
        <f ca="1">O2/(O2+O3)</f>
        <v>0.29951834000764321</v>
      </c>
      <c r="O13">
        <f ca="1">1-N13</f>
        <v>0.70048165999235679</v>
      </c>
      <c r="R13">
        <f ca="1">S2/(S2+S3)</f>
        <v>0.29916102731824384</v>
      </c>
      <c r="S13">
        <f ca="1">1-R13</f>
        <v>0.7008389726817561</v>
      </c>
      <c r="V13">
        <f ca="1">W2/(W2+W3)</f>
        <v>0.29953385086820072</v>
      </c>
      <c r="W13">
        <f ca="1">1-V13</f>
        <v>0.70046614913179928</v>
      </c>
      <c r="Z13">
        <f ca="1">AA2/(AA2+AA3)</f>
        <v>0.2997873931424615</v>
      </c>
      <c r="AA13">
        <f ca="1">1-Z13</f>
        <v>0.7002126068575385</v>
      </c>
    </row>
    <row r="14" spans="1:27" x14ac:dyDescent="0.45">
      <c r="A14" t="s">
        <v>2</v>
      </c>
      <c r="B14">
        <f ca="1">RAND()</f>
        <v>0.75128855311677589</v>
      </c>
      <c r="C14">
        <f ca="1">1-B14</f>
        <v>0.24871144688322411</v>
      </c>
      <c r="F14">
        <f ca="1">G4/(G4+G5)</f>
        <v>0.8298643138122257</v>
      </c>
      <c r="G14">
        <f ca="1">1-F14</f>
        <v>0.1701356861877743</v>
      </c>
      <c r="J14">
        <f ca="1">K4/(K4+K5)</f>
        <v>0.81399697460895448</v>
      </c>
      <c r="K14">
        <f ca="1">1-J14</f>
        <v>0.18600302539104552</v>
      </c>
      <c r="N14">
        <f ca="1">O4/(O4+O5)</f>
        <v>0.80608270002452265</v>
      </c>
      <c r="O14">
        <f ca="1">1-N14</f>
        <v>0.19391729997547735</v>
      </c>
      <c r="R14">
        <f ca="1">S4/(S4+S5)</f>
        <v>0.80253881314778752</v>
      </c>
      <c r="S14">
        <f ca="1">1-R14</f>
        <v>0.19746118685221248</v>
      </c>
      <c r="V14">
        <f ca="1">W4/(W4+W5)</f>
        <v>0.80103772059383693</v>
      </c>
      <c r="W14">
        <f ca="1">1-V14</f>
        <v>0.19896227940616307</v>
      </c>
      <c r="Z14">
        <f ca="1">AA4/(AA4+AA5)</f>
        <v>0.80041965643072788</v>
      </c>
      <c r="AA14">
        <f ca="1">1-Z14</f>
        <v>0.19958034356927212</v>
      </c>
    </row>
    <row r="16" spans="1:27" x14ac:dyDescent="0.45">
      <c r="A16" t="s">
        <v>3</v>
      </c>
      <c r="B16" t="s">
        <v>4</v>
      </c>
      <c r="C16" t="s">
        <v>5</v>
      </c>
      <c r="G16" t="s">
        <v>5</v>
      </c>
      <c r="K16" t="s">
        <v>5</v>
      </c>
      <c r="O16" t="s">
        <v>5</v>
      </c>
      <c r="S16" t="s">
        <v>5</v>
      </c>
      <c r="W16" t="s">
        <v>5</v>
      </c>
      <c r="AA16" t="s">
        <v>5</v>
      </c>
    </row>
    <row r="17" spans="1:27" x14ac:dyDescent="0.45">
      <c r="A17" t="s">
        <v>6</v>
      </c>
      <c r="B17" t="s">
        <v>6</v>
      </c>
      <c r="C17">
        <f ca="1">B11*B13</f>
        <v>0.25497842246780189</v>
      </c>
      <c r="G17">
        <f ca="1">F11*F13</f>
        <v>0.16628360617303006</v>
      </c>
      <c r="K17">
        <f ca="1">J11*J13</f>
        <v>0.12925672123460602</v>
      </c>
      <c r="O17">
        <f ca="1">N11*N13</f>
        <v>0.12185134424692122</v>
      </c>
      <c r="S17">
        <f ca="1">R11*R13</f>
        <v>0.12037026884938426</v>
      </c>
      <c r="W17">
        <f ca="1">V11*V13</f>
        <v>0.12007405376987684</v>
      </c>
      <c r="AA17">
        <f ca="1">Z11*Z13</f>
        <v>0.12001481075397538</v>
      </c>
    </row>
    <row r="18" spans="1:27" x14ac:dyDescent="0.45">
      <c r="A18" t="s">
        <v>6</v>
      </c>
      <c r="B18" t="s">
        <v>7</v>
      </c>
      <c r="C18">
        <f ca="1">B11*C13</f>
        <v>0.5049491736946935</v>
      </c>
      <c r="G18">
        <f ca="1">F11*G13</f>
        <v>0.31108108271861995</v>
      </c>
      <c r="K18">
        <f ca="1">J11*K13</f>
        <v>0.29243243308744793</v>
      </c>
      <c r="O18">
        <f ca="1">N11*O13</f>
        <v>0.28497297323497911</v>
      </c>
      <c r="S18">
        <f ca="1">R11*S13</f>
        <v>0.28198918929399158</v>
      </c>
      <c r="W18">
        <f ca="1">V11*W13</f>
        <v>0.28079567571759662</v>
      </c>
      <c r="AA18">
        <f ca="1">Z11*AA13</f>
        <v>0.28031827028703865</v>
      </c>
    </row>
    <row r="19" spans="1:27" x14ac:dyDescent="0.45">
      <c r="A19" t="s">
        <v>7</v>
      </c>
      <c r="B19" t="s">
        <v>6</v>
      </c>
      <c r="C19">
        <f ca="1">C11*B14</f>
        <v>0.18036364892234516</v>
      </c>
      <c r="G19">
        <f ca="1">G11*F14</f>
        <v>0.43371639382696991</v>
      </c>
      <c r="K19">
        <f ca="1">K11*J14</f>
        <v>0.47074327876539401</v>
      </c>
      <c r="O19">
        <f ca="1">O11*N14</f>
        <v>0.47814865575307874</v>
      </c>
      <c r="S19">
        <f ca="1">S11*R14</f>
        <v>0.4796297311506158</v>
      </c>
      <c r="W19">
        <f ca="1">W11*V14</f>
        <v>0.47992594623012319</v>
      </c>
      <c r="AA19">
        <f ca="1">AA11*Z14</f>
        <v>0.47998518924602468</v>
      </c>
    </row>
    <row r="20" spans="1:27" x14ac:dyDescent="0.45">
      <c r="A20" t="s">
        <v>7</v>
      </c>
      <c r="B20" t="s">
        <v>7</v>
      </c>
      <c r="C20">
        <f ca="1">C11*C14</f>
        <v>5.9708754915159458E-2</v>
      </c>
      <c r="G20">
        <f ca="1">G11*G14</f>
        <v>8.8918917281380017E-2</v>
      </c>
      <c r="K20">
        <f ca="1">K11*K14</f>
        <v>0.107567566912552</v>
      </c>
      <c r="O20">
        <f ca="1">O11*O14</f>
        <v>0.11502702676502084</v>
      </c>
      <c r="S20">
        <f ca="1">S11*S14</f>
        <v>0.11801081070600838</v>
      </c>
      <c r="W20">
        <f ca="1">W11*W14</f>
        <v>0.11920432428240336</v>
      </c>
      <c r="AA20">
        <f ca="1">AA11*AA14</f>
        <v>0.11968172971296127</v>
      </c>
    </row>
    <row r="23" spans="1:27" x14ac:dyDescent="0.45">
      <c r="A23" t="s">
        <v>18</v>
      </c>
      <c r="B23">
        <f ca="1">C17+C19</f>
        <v>0.43534207139014702</v>
      </c>
      <c r="C23">
        <f ca="1">1-B23</f>
        <v>0.56465792860985298</v>
      </c>
      <c r="F23">
        <f ca="1">G17+G19</f>
        <v>0.6</v>
      </c>
      <c r="G23">
        <f ca="1">1-F23</f>
        <v>0.4</v>
      </c>
      <c r="J23">
        <f ca="1">K17+K19</f>
        <v>0.60000000000000009</v>
      </c>
      <c r="K23">
        <f ca="1">1-J23</f>
        <v>0.39999999999999991</v>
      </c>
      <c r="N23">
        <f ca="1">O17+O19</f>
        <v>0.6</v>
      </c>
      <c r="O23">
        <f ca="1">1-N23</f>
        <v>0.4</v>
      </c>
      <c r="R23">
        <f ca="1">S17+S19</f>
        <v>0.60000000000000009</v>
      </c>
      <c r="S23">
        <f ca="1">1-R23</f>
        <v>0.39999999999999991</v>
      </c>
      <c r="V23">
        <f ca="1">W17+W19</f>
        <v>0.60000000000000009</v>
      </c>
      <c r="W23">
        <f ca="1">1-V23</f>
        <v>0.39999999999999991</v>
      </c>
      <c r="Z23">
        <f ca="1">AA17+AA19</f>
        <v>0.60000000000000009</v>
      </c>
      <c r="AA23">
        <f ca="1">1-Z23</f>
        <v>0.39999999999999991</v>
      </c>
    </row>
    <row r="25" spans="1:27" x14ac:dyDescent="0.45">
      <c r="A25" t="s">
        <v>16</v>
      </c>
      <c r="B25">
        <f ca="1">C17/B23</f>
        <v>0.58569671810858381</v>
      </c>
      <c r="C25">
        <f ca="1">1-B25</f>
        <v>0.41430328189141619</v>
      </c>
      <c r="F25">
        <f ca="1">G17/F23</f>
        <v>0.27713934362171677</v>
      </c>
      <c r="G25">
        <f ca="1">1-F25</f>
        <v>0.72286065637828323</v>
      </c>
      <c r="J25">
        <f ca="1">K17/J23</f>
        <v>0.21542786872434333</v>
      </c>
      <c r="K25">
        <f ca="1">1-J25</f>
        <v>0.78457213127565661</v>
      </c>
      <c r="N25">
        <f ca="1">O17/N23</f>
        <v>0.20308557374486871</v>
      </c>
      <c r="O25">
        <f ca="1">1-N25</f>
        <v>0.79691442625513131</v>
      </c>
      <c r="R25">
        <f ca="1">S17/R23</f>
        <v>0.20061711474897373</v>
      </c>
      <c r="S25">
        <f ca="1">1-R25</f>
        <v>0.7993828852510263</v>
      </c>
      <c r="V25">
        <f ca="1">W17/V23</f>
        <v>0.20012342294979471</v>
      </c>
      <c r="W25">
        <f ca="1">1-V25</f>
        <v>0.79987657705020532</v>
      </c>
      <c r="Z25">
        <f ca="1">AA17/Z23</f>
        <v>0.20002468458995895</v>
      </c>
      <c r="AA25">
        <f ca="1">1-Z25</f>
        <v>0.79997531541004108</v>
      </c>
    </row>
    <row r="26" spans="1:27" x14ac:dyDescent="0.45">
      <c r="A26" t="s">
        <v>17</v>
      </c>
      <c r="B26">
        <f ca="1">C18/C23</f>
        <v>0.89425676699137457</v>
      </c>
      <c r="C26">
        <f ca="1">1-B26</f>
        <v>0.10574323300862543</v>
      </c>
      <c r="F26">
        <f ca="1">G18/G23</f>
        <v>0.77770270679654985</v>
      </c>
      <c r="G26">
        <f ca="1">1-F26</f>
        <v>0.22229729320345015</v>
      </c>
      <c r="J26">
        <f ca="1">K18/K23</f>
        <v>0.73108108271861993</v>
      </c>
      <c r="K26">
        <f ca="1">1-J26</f>
        <v>0.26891891728138007</v>
      </c>
      <c r="N26">
        <f ca="1">O18/O23</f>
        <v>0.71243243308744775</v>
      </c>
      <c r="O26">
        <f ca="1">1-N26</f>
        <v>0.28756756691255225</v>
      </c>
      <c r="R26">
        <f ca="1">S18/S23</f>
        <v>0.70497297323497909</v>
      </c>
      <c r="S26">
        <f ca="1">1-R26</f>
        <v>0.29502702676502091</v>
      </c>
      <c r="V26">
        <f ca="1">W18/W23</f>
        <v>0.70198918929399168</v>
      </c>
      <c r="W26">
        <f ca="1">1-V26</f>
        <v>0.29801081070600832</v>
      </c>
      <c r="Z26">
        <f ca="1">AA18/AA23</f>
        <v>0.70079567571759682</v>
      </c>
      <c r="AA26">
        <f ca="1">1-Z26</f>
        <v>0.29920432428240318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MCAR</vt:lpstr>
      <vt:lpstr>EM-MCAR</vt:lpstr>
      <vt:lpstr>MgY</vt:lpstr>
      <vt:lpstr>EM-MgY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Bilgic</dc:creator>
  <cp:lastModifiedBy>Mustafa Bilgic</cp:lastModifiedBy>
  <dcterms:created xsi:type="dcterms:W3CDTF">2021-11-09T01:07:35Z</dcterms:created>
  <dcterms:modified xsi:type="dcterms:W3CDTF">2021-11-16T16:38:01Z</dcterms:modified>
</cp:coreProperties>
</file>