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RPerfetto/Downloads/"/>
    </mc:Choice>
  </mc:AlternateContent>
  <bookViews>
    <workbookView xWindow="0" yWindow="0" windowWidth="28800" windowHeight="18000"/>
  </bookViews>
  <sheets>
    <sheet name="MasterSheet" sheetId="1" r:id="rId1"/>
  </sheets>
  <externalReferences>
    <externalReference r:id="rId2"/>
    <externalReference r:id="rId3"/>
  </externalReferences>
  <definedNames>
    <definedName name="CourseList">MasterSheet!$J$2:$J$19</definedName>
    <definedName name="Days">MasterSheet!$K$2:$K$9</definedName>
    <definedName name="Name">MasterSheet!$I$2:$I$33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MasterSheet!$W$19</definedName>
    <definedName name="solver_typ" localSheetId="0" hidden="1">2</definedName>
    <definedName name="solver_val" localSheetId="0" hidden="1">0</definedName>
    <definedName name="solver_ver" localSheetId="0" hidden="1">3</definedName>
    <definedName name="Times">MasterSheet!$L$2:$L$11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T3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8" i="1"/>
  <c r="H6" i="1"/>
  <c r="Y3" i="1" s="1"/>
  <c r="H5" i="1"/>
  <c r="H4" i="1"/>
  <c r="H3" i="1"/>
  <c r="H2" i="1"/>
  <c r="U19" i="1" l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W3" i="1"/>
  <c r="V3" i="1"/>
  <c r="U3" i="1"/>
  <c r="G3" i="1"/>
  <c r="X2" i="1"/>
  <c r="G2" i="1"/>
  <c r="T19" i="1"/>
  <c r="S19" i="1"/>
  <c r="S18" i="1"/>
  <c r="V18" i="1"/>
  <c r="U18" i="1"/>
  <c r="T18" i="1"/>
  <c r="V19" i="1"/>
</calcChain>
</file>

<file path=xl/sharedStrings.xml><?xml version="1.0" encoding="utf-8"?>
<sst xmlns="http://schemas.openxmlformats.org/spreadsheetml/2006/main" count="234" uniqueCount="125">
  <si>
    <t>Is CIS</t>
  </si>
  <si>
    <t>Qantified Rank</t>
  </si>
  <si>
    <t>Rank</t>
  </si>
  <si>
    <t>FT/Adjunct</t>
  </si>
  <si>
    <t>Can be scheduled</t>
  </si>
  <si>
    <t>Name</t>
  </si>
  <si>
    <t>Courses</t>
  </si>
  <si>
    <t>Days</t>
  </si>
  <si>
    <t>Times</t>
  </si>
  <si>
    <t>Block #</t>
  </si>
  <si>
    <t>Day(s)</t>
  </si>
  <si>
    <t>Start Time</t>
  </si>
  <si>
    <t>End Time</t>
  </si>
  <si>
    <t>NameIndex</t>
  </si>
  <si>
    <t>CourseIndex</t>
  </si>
  <si>
    <t>DaysIndex</t>
  </si>
  <si>
    <t>TimesIndex</t>
  </si>
  <si>
    <t>ClassBlocKIndex</t>
  </si>
  <si>
    <t>Senior Lecturer</t>
  </si>
  <si>
    <t>FT</t>
  </si>
  <si>
    <t>Akram Ahmed</t>
  </si>
  <si>
    <t>IT 101</t>
  </si>
  <si>
    <t>M</t>
  </si>
  <si>
    <t>08:00AM - 09:20AM</t>
  </si>
  <si>
    <t>5:00pm</t>
  </si>
  <si>
    <t>7:20pm</t>
  </si>
  <si>
    <t>Adjunct Lecturer</t>
  </si>
  <si>
    <t>Adjunct</t>
  </si>
  <si>
    <t>Andrea Jones</t>
  </si>
  <si>
    <t>CS 150</t>
  </si>
  <si>
    <t>MW</t>
  </si>
  <si>
    <t>09:30AM - 10:50AM</t>
  </si>
  <si>
    <t>T</t>
  </si>
  <si>
    <t>Anne Pugliese</t>
  </si>
  <si>
    <t xml:space="preserve">CS 180 </t>
  </si>
  <si>
    <t>MR</t>
  </si>
  <si>
    <t>11:00AM - 01:50PM</t>
  </si>
  <si>
    <t>W</t>
  </si>
  <si>
    <t>Anstasia Biggs</t>
  </si>
  <si>
    <t xml:space="preserve">CS 213 </t>
  </si>
  <si>
    <t>12:30PM - 01:50PM</t>
  </si>
  <si>
    <t>R</t>
  </si>
  <si>
    <t>Professor</t>
  </si>
  <si>
    <t>Bill Schiano</t>
  </si>
  <si>
    <t xml:space="preserve">CS 240 </t>
  </si>
  <si>
    <t>TR</t>
  </si>
  <si>
    <t>02:00PM - 03:20PM</t>
  </si>
  <si>
    <t>9:50pm</t>
  </si>
  <si>
    <t>Bill Vanderclock</t>
  </si>
  <si>
    <t xml:space="preserve">CS 299 </t>
  </si>
  <si>
    <t>TF</t>
  </si>
  <si>
    <t>03:30PM - 04:50PM</t>
  </si>
  <si>
    <t>Professor:</t>
  </si>
  <si>
    <t>Charles Wright</t>
  </si>
  <si>
    <t xml:space="preserve">CS 350 </t>
  </si>
  <si>
    <t>05:00PM - 06:20PM</t>
  </si>
  <si>
    <t>Daniel Sheehan</t>
  </si>
  <si>
    <t>CS 360</t>
  </si>
  <si>
    <t>05:00PM - 07:20PM</t>
  </si>
  <si>
    <t>Course:</t>
  </si>
  <si>
    <t>David Rude</t>
  </si>
  <si>
    <t xml:space="preserve">CS 460 </t>
  </si>
  <si>
    <t>06:30PM - 09:10PM</t>
  </si>
  <si>
    <t>Associate Professor</t>
  </si>
  <si>
    <t>David Yates</t>
  </si>
  <si>
    <t xml:space="preserve">CS 480 </t>
  </si>
  <si>
    <t>07:30PM - 09:50PM</t>
  </si>
  <si>
    <t>Days:</t>
  </si>
  <si>
    <t>Donald Aucoin</t>
  </si>
  <si>
    <t xml:space="preserve">CS 603 </t>
  </si>
  <si>
    <t>GraduateIDaysIndx</t>
  </si>
  <si>
    <t>GraduateTimesIndx</t>
  </si>
  <si>
    <t>ClassBlockIndexREF</t>
  </si>
  <si>
    <t>(DaysIndex*DaysIndex*TimesIndex)</t>
  </si>
  <si>
    <t>Lecturer</t>
  </si>
  <si>
    <t>Elizabeth McCarron</t>
  </si>
  <si>
    <t xml:space="preserve">CS 605 </t>
  </si>
  <si>
    <t>Time</t>
  </si>
  <si>
    <t>Monday - M</t>
  </si>
  <si>
    <t>Tuesday - T</t>
  </si>
  <si>
    <t>Wednesday - W</t>
  </si>
  <si>
    <t>Thursday - R</t>
  </si>
  <si>
    <t>Friday - F</t>
  </si>
  <si>
    <t>Times:</t>
  </si>
  <si>
    <t>Gaurav Shah</t>
  </si>
  <si>
    <t>CS 607</t>
  </si>
  <si>
    <t>5:00pm 7:20pm</t>
  </si>
  <si>
    <t>x</t>
  </si>
  <si>
    <t>Heikki Topi</t>
  </si>
  <si>
    <t xml:space="preserve">CS 610 </t>
  </si>
  <si>
    <t>7:30pm 9:50pm</t>
  </si>
  <si>
    <t>James Pape</t>
  </si>
  <si>
    <t>CS 620</t>
  </si>
  <si>
    <t>Jay Cooprider</t>
  </si>
  <si>
    <t>CS 630</t>
  </si>
  <si>
    <t>Dynamic Scheduling</t>
  </si>
  <si>
    <t>Jennifer Xu</t>
  </si>
  <si>
    <t>CS 650</t>
  </si>
  <si>
    <t>Joed Graf</t>
  </si>
  <si>
    <t xml:space="preserve">CS 680 </t>
  </si>
  <si>
    <t>Joseph Nezuh</t>
  </si>
  <si>
    <t>Les Waguespack</t>
  </si>
  <si>
    <t>Graduate Course Schedule</t>
  </si>
  <si>
    <t>Course</t>
  </si>
  <si>
    <t>Day</t>
  </si>
  <si>
    <t>Courseindex</t>
  </si>
  <si>
    <t>ClassBlockIndex</t>
  </si>
  <si>
    <t>Mark Frydenberg</t>
  </si>
  <si>
    <t>Matthew Macarty</t>
  </si>
  <si>
    <t>Michael Banks</t>
  </si>
  <si>
    <t>Mimoza Dimodugno</t>
  </si>
  <si>
    <t>Monica Garfield</t>
  </si>
  <si>
    <t>Robert Stubbs</t>
  </si>
  <si>
    <t>Stephen Tracy</t>
  </si>
  <si>
    <t>Tamara Babaian</t>
  </si>
  <si>
    <t>Trish Rice</t>
  </si>
  <si>
    <t>Assistant Professor</t>
  </si>
  <si>
    <t>Vatche Ishakian</t>
  </si>
  <si>
    <t>Wendy Lucas</t>
  </si>
  <si>
    <t>Xinru Page</t>
  </si>
  <si>
    <t>CS 610</t>
  </si>
  <si>
    <t>CS 605</t>
  </si>
  <si>
    <t xml:space="preserve">Scheduled Sections </t>
  </si>
  <si>
    <t>Sections Possible</t>
  </si>
  <si>
    <t>Scheduled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</si>
</sst>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8"/>
      <color rgb="FF000000"/>
      <name val="Segoe UI"/>
      <charset val="1"/>
    </font>
    <font>
      <b/>
      <u/>
      <sz val="12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0" borderId="0" xfId="1" applyFont="1"/>
    <xf numFmtId="0" fontId="3" fillId="0" borderId="1" xfId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9" xfId="1" applyFont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/>
    </xf>
    <xf numFmtId="20" fontId="0" fillId="0" borderId="9" xfId="0" applyNumberFormat="1" applyBorder="1"/>
    <xf numFmtId="0" fontId="0" fillId="0" borderId="10" xfId="0" applyBorder="1"/>
    <xf numFmtId="0" fontId="3" fillId="0" borderId="9" xfId="1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0" xfId="0" applyFont="1" applyFill="1"/>
    <xf numFmtId="0" fontId="5" fillId="2" borderId="9" xfId="1" applyFont="1" applyFill="1" applyBorder="1"/>
    <xf numFmtId="0" fontId="7" fillId="3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$T$2" fmlaRange="$I$2:$I$33" noThreeD="1" sel="5" val="0"/>
</file>

<file path=xl/ctrlProps/ctrlProp2.xml><?xml version="1.0" encoding="utf-8"?>
<formControlPr xmlns="http://schemas.microsoft.com/office/spreadsheetml/2009/9/main" objectType="Drop" dropStyle="combo" dx="22" fmlaLink="$U$2" fmlaRange="$J$2:$J$19" noThreeD="1" sel="12" val="6"/>
</file>

<file path=xl/ctrlProps/ctrlProp3.xml><?xml version="1.0" encoding="utf-8"?>
<formControlPr xmlns="http://schemas.microsoft.com/office/spreadsheetml/2009/9/main" objectType="Drop" dropStyle="combo" dx="22" fmlaLink="$V$2" fmlaRange="$K$2:$K$9" noThreeD="1" sel="4" val="0"/>
</file>

<file path=xl/ctrlProps/ctrlProp4.xml><?xml version="1.0" encoding="utf-8"?>
<formControlPr xmlns="http://schemas.microsoft.com/office/spreadsheetml/2009/9/main" objectType="Drop" dropStyle="combo" dx="22" fmlaLink="$W$2" fmlaRange="$L$2:$L$11" noThreeD="1" sel="10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723900</xdr:colOff>
          <xdr:row>23</xdr:row>
          <xdr:rowOff>38100</xdr:rowOff>
        </xdr:from>
        <xdr:to>
          <xdr:col>14</xdr:col>
          <xdr:colOff>1866900</xdr:colOff>
          <xdr:row>24</xdr:row>
          <xdr:rowOff>63500</xdr:rowOff>
        </xdr:to>
        <xdr:sp macro="" textlink="">
          <xdr:nvSpPr>
            <xdr:cNvPr id="1025" name="DropDown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723900</xdr:colOff>
          <xdr:row>25</xdr:row>
          <xdr:rowOff>38100</xdr:rowOff>
        </xdr:from>
        <xdr:to>
          <xdr:col>14</xdr:col>
          <xdr:colOff>1854200</xdr:colOff>
          <xdr:row>26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711200</xdr:colOff>
          <xdr:row>27</xdr:row>
          <xdr:rowOff>25400</xdr:rowOff>
        </xdr:from>
        <xdr:to>
          <xdr:col>14</xdr:col>
          <xdr:colOff>1854200</xdr:colOff>
          <xdr:row>28</xdr:row>
          <xdr:rowOff>50800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698500</xdr:colOff>
          <xdr:row>29</xdr:row>
          <xdr:rowOff>0</xdr:rowOff>
        </xdr:from>
        <xdr:to>
          <xdr:col>14</xdr:col>
          <xdr:colOff>1854200</xdr:colOff>
          <xdr:row>30</xdr:row>
          <xdr:rowOff>25400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1625600</xdr:colOff>
          <xdr:row>21</xdr:row>
          <xdr:rowOff>139700</xdr:rowOff>
        </xdr:from>
        <xdr:to>
          <xdr:col>14</xdr:col>
          <xdr:colOff>2108200</xdr:colOff>
          <xdr:row>38</xdr:row>
          <xdr:rowOff>165100</xdr:rowOff>
        </xdr:to>
        <xdr:sp macro="" textlink="">
          <xdr:nvSpPr>
            <xdr:cNvPr id="1029" name="Schedul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952500</xdr:colOff>
          <xdr:row>31</xdr:row>
          <xdr:rowOff>0</xdr:rowOff>
        </xdr:from>
        <xdr:to>
          <xdr:col>14</xdr:col>
          <xdr:colOff>1549400</xdr:colOff>
          <xdr:row>34</xdr:row>
          <xdr:rowOff>12700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0AE470E-79CC-1B41-A687-E6D4AEEA0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honcho-my.sharepoint.com/personal/gmiller_techhoncho_com/Documents/Internal/Bentley/SP2018/CS620/Project/GLM-test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Perfetto/Library/Containers/com.microsoft.Excel/Data/Documents/GLM-test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culity"/>
      <sheetName val="Courses"/>
      <sheetName val="Sheet2"/>
      <sheetName val="Sheet4"/>
      <sheetName val="MasterSheet"/>
      <sheetName val="GLM-testexcel"/>
    </sheetNames>
    <definedNames>
      <definedName name="CopyDataButton_Click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culity"/>
      <sheetName val="Courses"/>
      <sheetName val="Sheet2"/>
      <sheetName val="Sheet4"/>
      <sheetName val="MasterSheet"/>
    </sheetNames>
    <definedNames>
      <definedName name="CopyDataButton_Click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C1:Z65"/>
  <sheetViews>
    <sheetView showGridLines="0" tabSelected="1" workbookViewId="0">
      <pane ySplit="1" topLeftCell="A2" activePane="bottomLeft" state="frozen"/>
      <selection activeCell="H1" sqref="H1"/>
      <selection pane="bottomLeft"/>
    </sheetView>
  </sheetViews>
  <sheetFormatPr baseColWidth="10" defaultColWidth="8.83203125" defaultRowHeight="15"/>
  <cols>
    <col min="3" max="3" width="19" style="18" bestFit="1" customWidth="1"/>
    <col min="4" max="4" width="8.83203125" style="18"/>
    <col min="5" max="5" width="18.5" style="18" bestFit="1" customWidth="1"/>
    <col min="6" max="6" width="10.6640625" style="18" bestFit="1" customWidth="1"/>
    <col min="7" max="7" width="16.6640625" style="18" bestFit="1" customWidth="1"/>
    <col min="8" max="8" width="24.33203125" style="18" customWidth="1"/>
    <col min="9" max="9" width="16.6640625" style="18" bestFit="1" customWidth="1"/>
    <col min="10" max="10" width="20.83203125" style="18" customWidth="1"/>
    <col min="11" max="11" width="21.1640625" style="18" customWidth="1"/>
    <col min="12" max="12" width="21.6640625" style="18" customWidth="1"/>
    <col min="13" max="13" width="21.1640625" customWidth="1"/>
    <col min="14" max="14" width="12.83203125" customWidth="1"/>
    <col min="15" max="15" width="28.83203125" bestFit="1" customWidth="1"/>
    <col min="16" max="16" width="24.5" bestFit="1" customWidth="1"/>
    <col min="17" max="17" width="11.6640625" bestFit="1" customWidth="1"/>
    <col min="18" max="18" width="20.5" bestFit="1" customWidth="1"/>
    <col min="19" max="19" width="21.5" customWidth="1"/>
    <col min="20" max="21" width="21.5" bestFit="1" customWidth="1"/>
    <col min="22" max="22" width="22.5" bestFit="1" customWidth="1"/>
    <col min="23" max="23" width="17.6640625" bestFit="1" customWidth="1"/>
    <col min="24" max="24" width="13.5" bestFit="1" customWidth="1"/>
    <col min="25" max="25" width="16.33203125" bestFit="1" customWidth="1"/>
    <col min="26" max="26" width="14.33203125" bestFit="1" customWidth="1"/>
  </cols>
  <sheetData>
    <row r="1" spans="3:26" s="27" customFormat="1">
      <c r="C1" s="25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122</v>
      </c>
      <c r="I1" s="25" t="s">
        <v>5</v>
      </c>
      <c r="J1" s="25" t="s">
        <v>6</v>
      </c>
      <c r="K1" s="25" t="s">
        <v>7</v>
      </c>
      <c r="L1" s="25" t="s">
        <v>8</v>
      </c>
      <c r="M1" s="26" t="s">
        <v>9</v>
      </c>
      <c r="N1" s="25"/>
      <c r="O1" s="25" t="s">
        <v>10</v>
      </c>
      <c r="P1" s="25" t="s">
        <v>11</v>
      </c>
      <c r="Q1" s="25" t="s">
        <v>12</v>
      </c>
      <c r="T1" s="25" t="s">
        <v>13</v>
      </c>
      <c r="U1" s="25" t="s">
        <v>14</v>
      </c>
      <c r="V1" s="25" t="s">
        <v>15</v>
      </c>
      <c r="W1" s="25" t="s">
        <v>16</v>
      </c>
      <c r="X1" s="25" t="s">
        <v>17</v>
      </c>
      <c r="Y1" s="27" t="s">
        <v>124</v>
      </c>
      <c r="Z1" s="27" t="s">
        <v>123</v>
      </c>
    </row>
    <row r="2" spans="3:26" ht="16">
      <c r="C2" s="18">
        <v>1</v>
      </c>
      <c r="D2" s="18">
        <v>4</v>
      </c>
      <c r="E2" s="18" t="s">
        <v>18</v>
      </c>
      <c r="F2" s="18" t="s">
        <v>19</v>
      </c>
      <c r="G2" s="18">
        <f>IF(F2="FT",4,IF(F2="Adjunct",2,))</f>
        <v>4</v>
      </c>
      <c r="H2" s="18">
        <f>COUNTIF(P22:P65,I2)</f>
        <v>0</v>
      </c>
      <c r="I2" s="18" t="s">
        <v>20</v>
      </c>
      <c r="J2" s="19" t="s">
        <v>21</v>
      </c>
      <c r="K2" s="19" t="s">
        <v>22</v>
      </c>
      <c r="L2" s="19" t="s">
        <v>23</v>
      </c>
      <c r="M2" s="23">
        <v>21</v>
      </c>
      <c r="N2" s="18"/>
      <c r="O2" s="18" t="s">
        <v>22</v>
      </c>
      <c r="P2" s="22" t="s">
        <v>24</v>
      </c>
      <c r="Q2" s="18" t="s">
        <v>25</v>
      </c>
      <c r="R2" s="1"/>
      <c r="T2" s="18">
        <v>5</v>
      </c>
      <c r="U2" s="18">
        <v>12</v>
      </c>
      <c r="V2" s="18">
        <v>4</v>
      </c>
      <c r="W2" s="18">
        <v>10</v>
      </c>
      <c r="X2" s="18">
        <f>(V2*V2)*W2</f>
        <v>160</v>
      </c>
      <c r="Y2" s="18"/>
    </row>
    <row r="3" spans="3:26" ht="16">
      <c r="C3" s="18">
        <v>1</v>
      </c>
      <c r="D3" s="18">
        <v>6</v>
      </c>
      <c r="E3" s="18" t="s">
        <v>26</v>
      </c>
      <c r="F3" s="18" t="s">
        <v>27</v>
      </c>
      <c r="G3" s="18">
        <f t="shared" ref="G3:G33" si="0">IF(F3="FT",4,IF(F3="Adjunct",2,))</f>
        <v>2</v>
      </c>
      <c r="H3" s="18">
        <f>COUNTIF(P22:P65,I3)</f>
        <v>0</v>
      </c>
      <c r="I3" s="18" t="s">
        <v>28</v>
      </c>
      <c r="J3" s="19" t="s">
        <v>29</v>
      </c>
      <c r="K3" s="19" t="s">
        <v>30</v>
      </c>
      <c r="L3" s="19" t="s">
        <v>31</v>
      </c>
      <c r="M3" s="23">
        <v>22</v>
      </c>
      <c r="N3" s="18"/>
      <c r="O3" s="18" t="s">
        <v>32</v>
      </c>
      <c r="P3" s="22" t="s">
        <v>24</v>
      </c>
      <c r="Q3" s="18" t="s">
        <v>25</v>
      </c>
      <c r="R3" s="1"/>
      <c r="T3" s="18" t="str">
        <f>IF(T2=1,"Akram Ahmed",IF(T2=2,"Andrea Jones",IF(T2=3,"Anne Pugliese",IF(T2=4,"Anstasia Biggs",IF(T2=5,"Bill Schiano",IF(T2=6,"Bill Vanderclock",IF(T2=7,"Charles Wright",IF(T2=8,"Daniel Sheehan",IF(T2=9,"David Rude",IF(T2=10,"David Yates",IF(T2=11,"Donald Aucoin",IF(T2=12, "Elizabeth McCarron",IF(T2=13,"Gaurav Shah",IF(T2=14,"Heikki Topi",IF(T2=15, "James Pape",IF(T2=16,"Jay Cooprider", IF(T2=17, "Jennifer Xu", IF(T2=18,"Joed Graf", IF(T2=19,"Joseph Nezuh",IF(T2=20,"Les Waguespack",IF(T2=21,"Mark Frydenberg",IF(T2=22,"Matthew Macarty",IF(T2=23, "Michael Banks",IF(T2=24,"Mimoza Dimodugno",IF(T2=25,"Monica Garfield",IF(T2=26, "Robert Stubbs", IF(T2=27, "Stephen Tracy", IF(T2=28,"Tamara Babaian",IF(T2=29, "Trish Rice",IF(T2=30,"Vatche Ishakian",IF(T2=31,"Wendy Lucas",IF(T2=32,"Xinru Page",))))))))))))))))))))))))))))))))</f>
        <v>Bill Schiano</v>
      </c>
      <c r="U3" s="18" t="str">
        <f>IF(U2=1,"IT 101",IF(U2=2,"CS 150",IF(U2=3,"CS 180",IF(U2=4,"CS 213",IF(U2=5,"CS 240",IF(U2=6,"CS 299",IF(U2=7,"CS 350",IF(U2=8,"CS 360",IF(U2=9,"CS 460",IF(U2=10,"CS 480",IF(U2=11,"CS 603",IF(U2=12, "CS 605",IF(U2=13,"CS 607",IF(U2=14,"CS 610",IF(U2=15, "CS 620",IF(U2=16,"CS 630", IF(U2=17, "CS 650", IF(U2=18,"CS 680",))))))))))))))))))</f>
        <v>CS 605</v>
      </c>
      <c r="V3" s="18" t="str">
        <f>IF(V2=1,"M",IF(V2=2,"MW",IF(V2=3,"MR",IF(V2=4,"T",IF(V2=5,"TR",IF(V2=6,"TF",IF(V2=7,"W",IF(V2=8,"R",))))))))</f>
        <v>T</v>
      </c>
      <c r="W3" s="18">
        <f>IF(W2=1,"08:00AM - 09:20AM",IF(W2=2,"09:30AM - 10:50AM",IF(W2=3,"11:00AM - 01:50PM",IF(W2=4,"12:30PM - 01:50PM",IF(W2=5,"02:00PM - 03:20PM",IF(W2=6,"03:30PM - 04:50PM",IF(W2=7,"05:00PM - 07:20PM",IF(W2=8,"06:30PM - 09:10PM",IF(W2=9,"07:30PM - 09:50PM",)))))))))</f>
        <v>0</v>
      </c>
      <c r="X3" s="18"/>
      <c r="Y3" s="18">
        <f>IF(T2=1,H2,IF(T2=2,H3,IF(T2=3,H4,IF(T2=4,H5,IF(T2=5,H6,IF(T2=6,H7,IF(T2=7,H8,IF(T2=8,H9,IF(T2=9,H10,IF(T2=10,H11,IF(T2=11,H12,IF(T2=12, H13,IF(T2=13,H14,IF(T2=14,H15,IF(T2=15, H16,IF(T2=16,H17, IF(T2=17, H18, IF(T2=18,H19, IF(T2=19,H20,IF(T2=20,H21,IF(T2=21,H22,IF(T2=22,H23,IF(T2=23, H24,IF(T2=24,H25,IF(T2=25,H26,IF(T2=26, H27, IF(T2=27, H28, IF(T2=28,H29,IF(T2=29, H30,IF(T2=30,H31,IF(T2=31,H32,IF(T2=32,H33,))))))))))))))))))))))))))))))))</f>
        <v>4</v>
      </c>
      <c r="Z3" s="18">
        <f>IF(T2=1,G2,IF(T2=2,G3,IF(T2=3,G4,IF(T2=4,G5,IF(T2=5,G6,IF(T2=6,G7,IF(T2=7,G8,IF(T2=8,G9,IF(T2=9,G10,IF(T2=10,G11,IF(T2=11,G12,IF(T2=12, G13,IF(T2=13,G14,IF(T2=14,G15,IF(T2=15, G16,IF(T2=16,G17, IF(T2=17, G18, IF(T2=18,G19, IF(T2=19,G20,IF(T2=20,G21,IF(T2=21,G22,IF(T2=22,G23,IF(T2=23, G24,IF(T2=24,G25,IF(T2=25,G26,IF(T2=26, G27, IF(T2=27, G28, IF(T2=28,G29,IF(T2=29, G30,IF(T2=30,G31,IF(T2=31,G32,IF(T2=32,G33,))))))))))))))))))))))))))))))))</f>
        <v>4</v>
      </c>
    </row>
    <row r="4" spans="3:26" ht="16">
      <c r="C4" s="18">
        <v>1</v>
      </c>
      <c r="D4" s="18">
        <v>6</v>
      </c>
      <c r="E4" s="18" t="s">
        <v>26</v>
      </c>
      <c r="F4" s="18" t="s">
        <v>27</v>
      </c>
      <c r="G4" s="18">
        <f t="shared" si="0"/>
        <v>2</v>
      </c>
      <c r="H4" s="18">
        <f>COUNTIF(P22:P65,I4)</f>
        <v>2</v>
      </c>
      <c r="I4" s="18" t="s">
        <v>33</v>
      </c>
      <c r="J4" s="19" t="s">
        <v>34</v>
      </c>
      <c r="K4" s="19" t="s">
        <v>35</v>
      </c>
      <c r="L4" s="19" t="s">
        <v>36</v>
      </c>
      <c r="M4" s="23">
        <v>23</v>
      </c>
      <c r="N4" s="18"/>
      <c r="O4" s="18" t="s">
        <v>37</v>
      </c>
      <c r="P4" s="22" t="s">
        <v>24</v>
      </c>
      <c r="Q4" s="18" t="s">
        <v>25</v>
      </c>
      <c r="R4" s="1"/>
      <c r="T4" s="18">
        <v>9</v>
      </c>
      <c r="U4" s="18">
        <v>9</v>
      </c>
      <c r="V4" s="18">
        <v>1</v>
      </c>
      <c r="W4" s="18">
        <v>9</v>
      </c>
      <c r="X4" s="18">
        <v>9</v>
      </c>
      <c r="Y4" s="18"/>
    </row>
    <row r="5" spans="3:26" ht="16">
      <c r="C5" s="18">
        <v>1</v>
      </c>
      <c r="D5" s="18">
        <v>6</v>
      </c>
      <c r="E5" s="18" t="s">
        <v>26</v>
      </c>
      <c r="F5" s="18" t="s">
        <v>27</v>
      </c>
      <c r="G5" s="18">
        <f t="shared" si="0"/>
        <v>2</v>
      </c>
      <c r="H5" s="18">
        <f>COUNTIF(P22:P65,I5)</f>
        <v>0</v>
      </c>
      <c r="I5" s="18" t="s">
        <v>38</v>
      </c>
      <c r="J5" s="19" t="s">
        <v>39</v>
      </c>
      <c r="K5" s="19" t="s">
        <v>32</v>
      </c>
      <c r="L5" s="19" t="s">
        <v>40</v>
      </c>
      <c r="M5" s="23">
        <v>24</v>
      </c>
      <c r="N5" s="18"/>
      <c r="O5" s="18" t="s">
        <v>41</v>
      </c>
      <c r="P5" s="22" t="s">
        <v>24</v>
      </c>
      <c r="Q5" s="18" t="s">
        <v>25</v>
      </c>
      <c r="R5" s="1"/>
    </row>
    <row r="6" spans="3:26" ht="16">
      <c r="C6" s="18">
        <v>1</v>
      </c>
      <c r="D6" s="18">
        <v>1</v>
      </c>
      <c r="E6" s="18" t="s">
        <v>42</v>
      </c>
      <c r="F6" s="18" t="s">
        <v>19</v>
      </c>
      <c r="G6" s="18">
        <f t="shared" si="0"/>
        <v>4</v>
      </c>
      <c r="H6" s="18">
        <f>COUNTIF(P22:P65,I6)</f>
        <v>4</v>
      </c>
      <c r="I6" s="18" t="s">
        <v>43</v>
      </c>
      <c r="J6" s="19" t="s">
        <v>44</v>
      </c>
      <c r="K6" s="19" t="s">
        <v>45</v>
      </c>
      <c r="L6" s="19" t="s">
        <v>46</v>
      </c>
      <c r="M6" s="23">
        <v>25</v>
      </c>
      <c r="N6" s="18"/>
      <c r="O6" s="18" t="s">
        <v>22</v>
      </c>
      <c r="P6" s="22" t="s">
        <v>25</v>
      </c>
      <c r="Q6" s="18" t="s">
        <v>47</v>
      </c>
      <c r="R6" s="1"/>
    </row>
    <row r="7" spans="3:26" ht="16">
      <c r="C7" s="18">
        <v>1</v>
      </c>
      <c r="D7" s="18">
        <v>4</v>
      </c>
      <c r="E7" s="18" t="s">
        <v>18</v>
      </c>
      <c r="F7" s="18" t="s">
        <v>19</v>
      </c>
      <c r="G7" s="18">
        <f t="shared" si="0"/>
        <v>4</v>
      </c>
      <c r="H7" s="18">
        <f>COUNTIF(P22:P65,I7)</f>
        <v>0</v>
      </c>
      <c r="I7" s="18" t="s">
        <v>48</v>
      </c>
      <c r="J7" s="19" t="s">
        <v>49</v>
      </c>
      <c r="K7" s="19" t="s">
        <v>50</v>
      </c>
      <c r="L7" s="19" t="s">
        <v>51</v>
      </c>
      <c r="M7" s="23">
        <v>26</v>
      </c>
      <c r="N7" s="18"/>
      <c r="O7" s="18" t="s">
        <v>32</v>
      </c>
      <c r="P7" s="22" t="s">
        <v>25</v>
      </c>
      <c r="Q7" s="18" t="s">
        <v>47</v>
      </c>
      <c r="R7" s="1"/>
    </row>
    <row r="8" spans="3:26" ht="16">
      <c r="C8" s="18">
        <v>1</v>
      </c>
      <c r="D8" s="18">
        <v>6</v>
      </c>
      <c r="E8" s="18" t="s">
        <v>26</v>
      </c>
      <c r="F8" s="18" t="s">
        <v>27</v>
      </c>
      <c r="G8" s="18">
        <f t="shared" si="0"/>
        <v>2</v>
      </c>
      <c r="H8" s="18">
        <f>COUNTIF(P22:P65,I8)</f>
        <v>0</v>
      </c>
      <c r="I8" s="18" t="s">
        <v>53</v>
      </c>
      <c r="J8" s="19" t="s">
        <v>54</v>
      </c>
      <c r="K8" s="19" t="s">
        <v>37</v>
      </c>
      <c r="L8" s="19" t="s">
        <v>55</v>
      </c>
      <c r="M8" s="23">
        <v>27</v>
      </c>
      <c r="N8" s="18"/>
      <c r="O8" s="18" t="s">
        <v>37</v>
      </c>
      <c r="P8" s="22" t="s">
        <v>25</v>
      </c>
      <c r="Q8" s="18" t="s">
        <v>47</v>
      </c>
      <c r="R8" s="1"/>
    </row>
    <row r="9" spans="3:26" ht="16">
      <c r="C9" s="18">
        <v>1</v>
      </c>
      <c r="D9" s="18">
        <v>6</v>
      </c>
      <c r="E9" s="18" t="s">
        <v>26</v>
      </c>
      <c r="F9" s="18" t="s">
        <v>27</v>
      </c>
      <c r="G9" s="18">
        <f t="shared" si="0"/>
        <v>2</v>
      </c>
      <c r="H9" s="18">
        <f>COUNTIF(P22:P65,I9)</f>
        <v>0</v>
      </c>
      <c r="I9" s="18" t="s">
        <v>56</v>
      </c>
      <c r="J9" s="19" t="s">
        <v>57</v>
      </c>
      <c r="K9" s="19" t="s">
        <v>41</v>
      </c>
      <c r="L9" s="19" t="s">
        <v>58</v>
      </c>
      <c r="M9" s="23">
        <v>28</v>
      </c>
      <c r="N9" s="18"/>
      <c r="O9" s="18" t="s">
        <v>41</v>
      </c>
      <c r="P9" s="22" t="s">
        <v>25</v>
      </c>
      <c r="Q9" s="18" t="s">
        <v>47</v>
      </c>
      <c r="R9" s="1"/>
    </row>
    <row r="10" spans="3:26" ht="16">
      <c r="C10" s="18">
        <v>1</v>
      </c>
      <c r="D10" s="18">
        <v>6</v>
      </c>
      <c r="E10" s="18" t="s">
        <v>26</v>
      </c>
      <c r="F10" s="18" t="s">
        <v>27</v>
      </c>
      <c r="G10" s="18">
        <f t="shared" si="0"/>
        <v>2</v>
      </c>
      <c r="H10" s="18">
        <f>COUNTIF(P22:P65,I10)</f>
        <v>0</v>
      </c>
      <c r="I10" s="18" t="s">
        <v>60</v>
      </c>
      <c r="J10" s="19" t="s">
        <v>61</v>
      </c>
      <c r="K10" s="19"/>
      <c r="L10" s="19" t="s">
        <v>62</v>
      </c>
      <c r="M10" s="1"/>
      <c r="N10" s="1"/>
    </row>
    <row r="11" spans="3:26" ht="17" thickBot="1">
      <c r="C11" s="18">
        <v>1</v>
      </c>
      <c r="D11" s="18">
        <v>2</v>
      </c>
      <c r="E11" s="18" t="s">
        <v>63</v>
      </c>
      <c r="F11" s="18" t="s">
        <v>19</v>
      </c>
      <c r="G11" s="18">
        <f t="shared" si="0"/>
        <v>4</v>
      </c>
      <c r="H11" s="18">
        <f>COUNTIF(P22:P65,I11)</f>
        <v>0</v>
      </c>
      <c r="I11" s="18" t="s">
        <v>64</v>
      </c>
      <c r="J11" s="19" t="s">
        <v>65</v>
      </c>
      <c r="L11" s="19" t="s">
        <v>66</v>
      </c>
      <c r="M11" s="1"/>
      <c r="N11" s="1"/>
    </row>
    <row r="12" spans="3:26" ht="16">
      <c r="C12" s="18">
        <v>1</v>
      </c>
      <c r="D12" s="18">
        <v>6</v>
      </c>
      <c r="E12" s="18" t="s">
        <v>26</v>
      </c>
      <c r="F12" s="18" t="s">
        <v>27</v>
      </c>
      <c r="G12" s="18">
        <f t="shared" si="0"/>
        <v>2</v>
      </c>
      <c r="H12" s="18">
        <f>COUNTIF(P22:P65,I12)</f>
        <v>0</v>
      </c>
      <c r="I12" s="18" t="s">
        <v>68</v>
      </c>
      <c r="J12" s="19" t="s">
        <v>69</v>
      </c>
      <c r="K12" s="28" t="s">
        <v>70</v>
      </c>
      <c r="L12" s="28" t="s">
        <v>71</v>
      </c>
      <c r="Q12" s="1"/>
      <c r="R12" s="2" t="s">
        <v>72</v>
      </c>
      <c r="S12" s="3" t="s">
        <v>73</v>
      </c>
      <c r="T12" s="3"/>
      <c r="U12" s="3"/>
      <c r="V12" s="3"/>
      <c r="W12" s="4"/>
    </row>
    <row r="13" spans="3:26" ht="16">
      <c r="C13" s="18">
        <v>1</v>
      </c>
      <c r="D13" s="18">
        <v>5</v>
      </c>
      <c r="E13" s="18" t="s">
        <v>74</v>
      </c>
      <c r="F13" s="18" t="s">
        <v>19</v>
      </c>
      <c r="G13" s="18">
        <f t="shared" si="0"/>
        <v>4</v>
      </c>
      <c r="H13" s="18">
        <f>COUNTIF(P22:P65,I13)</f>
        <v>0</v>
      </c>
      <c r="I13" s="18" t="s">
        <v>75</v>
      </c>
      <c r="J13" s="19" t="s">
        <v>76</v>
      </c>
      <c r="K13" s="24">
        <v>1</v>
      </c>
      <c r="L13" s="19">
        <v>7</v>
      </c>
      <c r="Q13" s="1"/>
      <c r="R13" s="5" t="s">
        <v>77</v>
      </c>
      <c r="S13" s="6" t="s">
        <v>78</v>
      </c>
      <c r="T13" s="6" t="s">
        <v>79</v>
      </c>
      <c r="U13" s="6" t="s">
        <v>80</v>
      </c>
      <c r="V13" s="6" t="s">
        <v>81</v>
      </c>
      <c r="W13" s="7" t="s">
        <v>82</v>
      </c>
    </row>
    <row r="14" spans="3:26" ht="16">
      <c r="C14" s="18">
        <v>1</v>
      </c>
      <c r="D14" s="18">
        <v>6</v>
      </c>
      <c r="E14" s="18" t="s">
        <v>26</v>
      </c>
      <c r="F14" s="18" t="s">
        <v>27</v>
      </c>
      <c r="G14" s="18">
        <f t="shared" si="0"/>
        <v>2</v>
      </c>
      <c r="H14" s="18">
        <f>COUNTIF(P22:P65,I14)</f>
        <v>0</v>
      </c>
      <c r="I14" s="18" t="s">
        <v>84</v>
      </c>
      <c r="J14" s="19" t="s">
        <v>85</v>
      </c>
      <c r="K14" s="24">
        <v>4</v>
      </c>
      <c r="L14" s="19">
        <v>9</v>
      </c>
      <c r="Q14" s="1"/>
      <c r="R14" s="8" t="s">
        <v>86</v>
      </c>
      <c r="S14" s="9">
        <v>8</v>
      </c>
      <c r="T14" s="9">
        <v>128</v>
      </c>
      <c r="U14" s="9">
        <v>392</v>
      </c>
      <c r="V14" s="9">
        <v>512</v>
      </c>
      <c r="W14" s="10" t="s">
        <v>87</v>
      </c>
    </row>
    <row r="15" spans="3:26" ht="17" thickBot="1">
      <c r="C15" s="18">
        <v>1</v>
      </c>
      <c r="D15" s="18">
        <v>1</v>
      </c>
      <c r="E15" s="18" t="s">
        <v>42</v>
      </c>
      <c r="F15" s="18" t="s">
        <v>19</v>
      </c>
      <c r="G15" s="18">
        <f t="shared" si="0"/>
        <v>4</v>
      </c>
      <c r="H15" s="18">
        <f>COUNTIF(P22:P65,I15)</f>
        <v>0</v>
      </c>
      <c r="I15" s="18" t="s">
        <v>88</v>
      </c>
      <c r="J15" s="19" t="s">
        <v>89</v>
      </c>
      <c r="K15" s="24">
        <v>7</v>
      </c>
      <c r="Q15" s="1"/>
      <c r="R15" s="11" t="s">
        <v>90</v>
      </c>
      <c r="S15" s="12">
        <v>10</v>
      </c>
      <c r="T15" s="12">
        <v>160</v>
      </c>
      <c r="U15" s="12">
        <v>490</v>
      </c>
      <c r="V15" s="12">
        <v>640</v>
      </c>
      <c r="W15" s="13" t="s">
        <v>87</v>
      </c>
    </row>
    <row r="16" spans="3:26" ht="16">
      <c r="C16" s="18">
        <v>1</v>
      </c>
      <c r="D16" s="18">
        <v>4</v>
      </c>
      <c r="E16" s="18" t="s">
        <v>18</v>
      </c>
      <c r="F16" s="18" t="s">
        <v>19</v>
      </c>
      <c r="G16" s="18">
        <f t="shared" si="0"/>
        <v>4</v>
      </c>
      <c r="H16" s="18">
        <f>COUNTIF(P22:P65,I16)</f>
        <v>0</v>
      </c>
      <c r="I16" s="18" t="s">
        <v>91</v>
      </c>
      <c r="J16" s="19" t="s">
        <v>92</v>
      </c>
      <c r="K16" s="24">
        <v>8</v>
      </c>
      <c r="Q16" s="1"/>
      <c r="R16" s="1"/>
      <c r="T16" s="1"/>
    </row>
    <row r="17" spans="3:25" ht="16">
      <c r="C17" s="18">
        <v>1</v>
      </c>
      <c r="D17" s="18">
        <v>2</v>
      </c>
      <c r="E17" s="18" t="s">
        <v>63</v>
      </c>
      <c r="F17" s="18" t="s">
        <v>19</v>
      </c>
      <c r="G17" s="18">
        <f t="shared" si="0"/>
        <v>4</v>
      </c>
      <c r="H17" s="18">
        <f>COUNTIF(P22:P65,I17)</f>
        <v>0</v>
      </c>
      <c r="I17" s="18" t="s">
        <v>93</v>
      </c>
      <c r="J17" s="19" t="s">
        <v>94</v>
      </c>
      <c r="P17" s="18" t="s">
        <v>95</v>
      </c>
      <c r="Q17" s="19"/>
      <c r="R17" s="18" t="s">
        <v>77</v>
      </c>
      <c r="S17" s="18" t="s">
        <v>78</v>
      </c>
      <c r="T17" s="18" t="s">
        <v>79</v>
      </c>
      <c r="U17" s="18" t="s">
        <v>80</v>
      </c>
      <c r="V17" s="18" t="s">
        <v>81</v>
      </c>
      <c r="W17" s="18" t="s">
        <v>82</v>
      </c>
    </row>
    <row r="18" spans="3:25" ht="16">
      <c r="C18" s="18">
        <v>1</v>
      </c>
      <c r="D18" s="18">
        <v>2</v>
      </c>
      <c r="E18" s="18" t="s">
        <v>63</v>
      </c>
      <c r="F18" s="18" t="s">
        <v>19</v>
      </c>
      <c r="G18" s="18">
        <f t="shared" si="0"/>
        <v>4</v>
      </c>
      <c r="H18" s="18">
        <f>COUNTIF(P22:P65,I18)</f>
        <v>0</v>
      </c>
      <c r="I18" s="18" t="s">
        <v>96</v>
      </c>
      <c r="J18" s="19" t="s">
        <v>97</v>
      </c>
      <c r="K18" s="24"/>
      <c r="P18" s="18"/>
      <c r="Q18" s="19"/>
      <c r="R18" s="20" t="s">
        <v>86</v>
      </c>
      <c r="S18" s="21" t="e">
        <f ca="1">_xlfn.CONCAT(INDEX($P$22:$Y$65,MATCH($S$14,$Y$22:$Y$65,0),1)," ",INDEX($P$22:$Y$65,MATCH($S$14,$Y$22:$Y$65,0),2))</f>
        <v>#NAME?</v>
      </c>
      <c r="T18" s="21" t="e">
        <f ca="1">_xlfn.CONCAT(INDEX($P$22:$Y$65,MATCH($T$14,$Y$22:$Y$65,0),1)," ",INDEX($P$22:$Y$65,MATCH($T$14,$Y$22:$Y$65,0),2))</f>
        <v>#NAME?</v>
      </c>
      <c r="U18" s="21" t="e">
        <f ca="1">_xlfn.CONCAT(INDEX($P$22:$Y$65,MATCH($U$14,$Y$22:$Y$65,0),1)," ",INDEX($P$22:$Y$65,MATCH($U$14,$Y$22:$Y$65,0),2))</f>
        <v>#NAME?</v>
      </c>
      <c r="V18" s="21" t="e">
        <f ca="1">_xlfn.CONCAT(INDEX($P$22:$Y$65,MATCH($V$14,$Y$22:$Y$65,0),1)," ",INDEX($P$22:$Y$65,MATCH($V$14,$Y$22:$Y$65,0),2))</f>
        <v>#NAME?</v>
      </c>
      <c r="W18" s="21" t="s">
        <v>87</v>
      </c>
    </row>
    <row r="19" spans="3:25" ht="16">
      <c r="C19" s="18">
        <v>1</v>
      </c>
      <c r="D19" s="18">
        <v>6</v>
      </c>
      <c r="E19" s="18" t="s">
        <v>26</v>
      </c>
      <c r="F19" s="18" t="s">
        <v>27</v>
      </c>
      <c r="G19" s="18">
        <f t="shared" si="0"/>
        <v>2</v>
      </c>
      <c r="H19" s="18">
        <f>COUNTIF(P22:P65,I19)</f>
        <v>0</v>
      </c>
      <c r="I19" s="18" t="s">
        <v>98</v>
      </c>
      <c r="J19" s="19" t="s">
        <v>99</v>
      </c>
      <c r="K19" s="24"/>
      <c r="P19" s="18"/>
      <c r="Q19" s="19"/>
      <c r="R19" s="20" t="s">
        <v>90</v>
      </c>
      <c r="S19" s="21" t="e">
        <f ca="1">_xlfn.CONCAT(INDEX($P$22:$Y$65,MATCH($S$15,$Y$22:$Y$65,0),1)," ",INDEX($P$22:$Y$65,MATCH($S$15,$Y$22:$Y$65,0),2))</f>
        <v>#NAME?</v>
      </c>
      <c r="T19" s="21" t="e">
        <f ca="1">_xlfn.CONCAT(INDEX($P$22:$Y$65,MATCH($T$15,$Y$22:$Y$65,0),1)," ",INDEX($P$22:$Y$65,MATCH($T$15,$Y$22:$Y$65,0),2))</f>
        <v>#NAME?</v>
      </c>
      <c r="U19" s="21" t="e">
        <f ca="1">_xlfn.CONCAT(INDEX($P$22:$Y$65,MATCH($U$15,$Y$22:$Y$65,0),1)," ",INDEX($P$22:$Y$65,MATCH($U$15,$Y$22:$Y$65,0),2))</f>
        <v>#NAME?</v>
      </c>
      <c r="V19" s="21" t="e">
        <f ca="1">_xlfn.CONCAT(INDEX($P$22:$Y$65,MATCH($V$15,$Y$22:$Y$65,0),1)," ",INDEX($P$22:$Y$65,MATCH($V$15,$Y$22:$Y$65,0),2))</f>
        <v>#NAME?</v>
      </c>
      <c r="W19" s="21" t="s">
        <v>87</v>
      </c>
    </row>
    <row r="20" spans="3:25" ht="17" thickBot="1">
      <c r="C20" s="18">
        <v>1</v>
      </c>
      <c r="D20" s="18">
        <v>6</v>
      </c>
      <c r="E20" s="18" t="s">
        <v>26</v>
      </c>
      <c r="F20" s="18" t="s">
        <v>27</v>
      </c>
      <c r="G20" s="18">
        <f t="shared" si="0"/>
        <v>2</v>
      </c>
      <c r="H20" s="18">
        <f>COUNTIF(P22:P65,I20)</f>
        <v>0</v>
      </c>
      <c r="I20" s="18" t="s">
        <v>100</v>
      </c>
      <c r="K20" s="19"/>
      <c r="L20" s="19"/>
      <c r="M20" s="1"/>
      <c r="N20" s="1"/>
    </row>
    <row r="21" spans="3:25" ht="16">
      <c r="C21" s="18">
        <v>1</v>
      </c>
      <c r="D21" s="18">
        <v>1</v>
      </c>
      <c r="E21" s="18" t="s">
        <v>42</v>
      </c>
      <c r="F21" s="18" t="s">
        <v>19</v>
      </c>
      <c r="G21" s="18">
        <f t="shared" si="0"/>
        <v>4</v>
      </c>
      <c r="H21" s="18">
        <f>COUNTIF(P22:P65,I21)</f>
        <v>0</v>
      </c>
      <c r="I21" s="18" t="s">
        <v>101</v>
      </c>
      <c r="K21" s="19"/>
      <c r="L21" s="19"/>
      <c r="N21" s="1"/>
      <c r="O21" s="29" t="s">
        <v>102</v>
      </c>
      <c r="P21" s="14" t="s">
        <v>42</v>
      </c>
      <c r="Q21" s="3" t="s">
        <v>103</v>
      </c>
      <c r="R21" s="3" t="s">
        <v>104</v>
      </c>
      <c r="S21" s="3" t="s">
        <v>77</v>
      </c>
      <c r="T21" s="3"/>
      <c r="U21" s="3" t="s">
        <v>13</v>
      </c>
      <c r="V21" s="3" t="s">
        <v>105</v>
      </c>
      <c r="W21" s="3" t="s">
        <v>15</v>
      </c>
      <c r="X21" s="3" t="s">
        <v>16</v>
      </c>
      <c r="Y21" s="4" t="s">
        <v>106</v>
      </c>
    </row>
    <row r="22" spans="3:25" ht="16">
      <c r="C22" s="18">
        <v>1</v>
      </c>
      <c r="D22" s="18">
        <v>4</v>
      </c>
      <c r="E22" s="18" t="s">
        <v>18</v>
      </c>
      <c r="F22" s="18" t="s">
        <v>19</v>
      </c>
      <c r="G22" s="18">
        <f t="shared" si="0"/>
        <v>4</v>
      </c>
      <c r="H22" s="18">
        <f>COUNTIF(P22:P65,I22)</f>
        <v>0</v>
      </c>
      <c r="I22" s="18" t="s">
        <v>107</v>
      </c>
      <c r="K22" s="19"/>
      <c r="L22" s="19"/>
      <c r="N22" s="1"/>
      <c r="O22" s="1"/>
      <c r="P22" s="5" t="s">
        <v>43</v>
      </c>
      <c r="Q22" s="6" t="s">
        <v>120</v>
      </c>
      <c r="R22" s="6" t="s">
        <v>37</v>
      </c>
      <c r="S22" s="6">
        <v>0</v>
      </c>
      <c r="T22" s="6"/>
      <c r="U22" s="6">
        <v>5</v>
      </c>
      <c r="V22" s="6">
        <v>14</v>
      </c>
      <c r="W22" s="6">
        <v>7</v>
      </c>
      <c r="X22" s="6">
        <v>10</v>
      </c>
      <c r="Y22" s="7">
        <v>490</v>
      </c>
    </row>
    <row r="23" spans="3:25" ht="16">
      <c r="C23" s="18">
        <v>1</v>
      </c>
      <c r="D23" s="18">
        <v>6</v>
      </c>
      <c r="E23" s="18" t="s">
        <v>26</v>
      </c>
      <c r="F23" s="18" t="s">
        <v>27</v>
      </c>
      <c r="G23" s="18">
        <f t="shared" si="0"/>
        <v>2</v>
      </c>
      <c r="H23" s="18">
        <f>COUNTIF(P22:P65,I23)</f>
        <v>0</v>
      </c>
      <c r="I23" s="18" t="s">
        <v>108</v>
      </c>
      <c r="K23" s="19"/>
      <c r="L23" s="19"/>
      <c r="N23" s="1"/>
      <c r="O23" s="1"/>
      <c r="P23" s="5" t="s">
        <v>33</v>
      </c>
      <c r="Q23" s="6" t="s">
        <v>121</v>
      </c>
      <c r="R23" s="6" t="s">
        <v>32</v>
      </c>
      <c r="S23" s="6">
        <v>0</v>
      </c>
      <c r="T23" s="6"/>
      <c r="U23" s="6">
        <v>3</v>
      </c>
      <c r="V23" s="6">
        <v>12</v>
      </c>
      <c r="W23" s="6">
        <v>4</v>
      </c>
      <c r="X23" s="6">
        <v>10</v>
      </c>
      <c r="Y23" s="7">
        <v>160</v>
      </c>
    </row>
    <row r="24" spans="3:25" ht="16">
      <c r="C24" s="18">
        <v>1</v>
      </c>
      <c r="D24" s="18">
        <v>6</v>
      </c>
      <c r="E24" s="18" t="s">
        <v>26</v>
      </c>
      <c r="F24" s="18" t="s">
        <v>27</v>
      </c>
      <c r="G24" s="18">
        <f t="shared" si="0"/>
        <v>2</v>
      </c>
      <c r="H24" s="18">
        <f>COUNTIF(P22:P65,I24)</f>
        <v>0</v>
      </c>
      <c r="I24" s="18" t="s">
        <v>109</v>
      </c>
      <c r="K24" s="19"/>
      <c r="L24" s="19"/>
      <c r="M24" s="1"/>
      <c r="N24" t="s">
        <v>52</v>
      </c>
      <c r="P24" s="5" t="s">
        <v>33</v>
      </c>
      <c r="Q24" s="6" t="s">
        <v>121</v>
      </c>
      <c r="R24" s="6" t="s">
        <v>32</v>
      </c>
      <c r="S24" s="6">
        <v>0</v>
      </c>
      <c r="T24" s="6"/>
      <c r="U24" s="6">
        <v>3</v>
      </c>
      <c r="V24" s="6">
        <v>12</v>
      </c>
      <c r="W24" s="6">
        <v>4</v>
      </c>
      <c r="X24" s="6">
        <v>10</v>
      </c>
      <c r="Y24" s="7">
        <v>160</v>
      </c>
    </row>
    <row r="25" spans="3:25" ht="16">
      <c r="C25" s="18">
        <v>1</v>
      </c>
      <c r="D25" s="18">
        <v>6</v>
      </c>
      <c r="E25" s="18" t="s">
        <v>26</v>
      </c>
      <c r="F25" s="18" t="s">
        <v>27</v>
      </c>
      <c r="G25" s="18">
        <f t="shared" si="0"/>
        <v>2</v>
      </c>
      <c r="H25" s="18">
        <f>COUNTIF(P22:P65,I25)</f>
        <v>0</v>
      </c>
      <c r="I25" s="18" t="s">
        <v>110</v>
      </c>
      <c r="K25" s="19"/>
      <c r="L25" s="19"/>
      <c r="M25" s="1"/>
      <c r="P25" t="s">
        <v>43</v>
      </c>
      <c r="Q25" t="s">
        <v>121</v>
      </c>
      <c r="R25" t="s">
        <v>32</v>
      </c>
      <c r="S25">
        <v>0</v>
      </c>
      <c r="U25">
        <v>5</v>
      </c>
      <c r="V25">
        <v>12</v>
      </c>
      <c r="W25">
        <v>4</v>
      </c>
      <c r="X25">
        <v>10</v>
      </c>
      <c r="Y25">
        <v>160</v>
      </c>
    </row>
    <row r="26" spans="3:25" ht="16">
      <c r="C26" s="18">
        <v>1</v>
      </c>
      <c r="D26" s="18">
        <v>2</v>
      </c>
      <c r="E26" s="18" t="s">
        <v>63</v>
      </c>
      <c r="F26" s="18" t="s">
        <v>19</v>
      </c>
      <c r="G26" s="18">
        <f t="shared" si="0"/>
        <v>4</v>
      </c>
      <c r="H26" s="18">
        <f>COUNTIF(P22:P65,I26)</f>
        <v>0</v>
      </c>
      <c r="I26" s="18" t="s">
        <v>111</v>
      </c>
      <c r="K26" s="19"/>
      <c r="L26" s="19"/>
      <c r="M26" s="1"/>
      <c r="N26" t="s">
        <v>59</v>
      </c>
      <c r="P26" s="5" t="s">
        <v>43</v>
      </c>
      <c r="Q26" s="6" t="s">
        <v>121</v>
      </c>
      <c r="R26" s="6" t="s">
        <v>32</v>
      </c>
      <c r="S26" s="6">
        <v>0</v>
      </c>
      <c r="T26" s="6"/>
      <c r="U26" s="6">
        <v>5</v>
      </c>
      <c r="V26" s="6">
        <v>12</v>
      </c>
      <c r="W26" s="6">
        <v>4</v>
      </c>
      <c r="X26" s="6">
        <v>10</v>
      </c>
      <c r="Y26" s="7">
        <v>160</v>
      </c>
    </row>
    <row r="27" spans="3:25" ht="16">
      <c r="C27" s="18">
        <v>1</v>
      </c>
      <c r="D27" s="18">
        <v>6</v>
      </c>
      <c r="E27" s="18" t="s">
        <v>26</v>
      </c>
      <c r="F27" s="18" t="s">
        <v>27</v>
      </c>
      <c r="G27" s="18">
        <f t="shared" si="0"/>
        <v>2</v>
      </c>
      <c r="H27" s="18">
        <f>COUNTIF(P22:P65,I27)</f>
        <v>0</v>
      </c>
      <c r="I27" s="18" t="s">
        <v>112</v>
      </c>
      <c r="K27" s="19"/>
      <c r="L27" s="19"/>
      <c r="M27" s="1"/>
      <c r="P27" s="5" t="s">
        <v>43</v>
      </c>
      <c r="Q27" s="6" t="s">
        <v>121</v>
      </c>
      <c r="R27" s="6" t="s">
        <v>32</v>
      </c>
      <c r="S27" s="6">
        <v>0</v>
      </c>
      <c r="T27" s="6"/>
      <c r="U27" s="6">
        <v>5</v>
      </c>
      <c r="V27" s="6">
        <v>12</v>
      </c>
      <c r="W27" s="6">
        <v>4</v>
      </c>
      <c r="X27" s="6">
        <v>10</v>
      </c>
      <c r="Y27" s="7">
        <v>160</v>
      </c>
    </row>
    <row r="28" spans="3:25" ht="16">
      <c r="C28" s="18">
        <v>1</v>
      </c>
      <c r="D28" s="18">
        <v>6</v>
      </c>
      <c r="E28" s="18" t="s">
        <v>26</v>
      </c>
      <c r="F28" s="18" t="s">
        <v>27</v>
      </c>
      <c r="G28" s="18">
        <f t="shared" si="0"/>
        <v>2</v>
      </c>
      <c r="H28" s="18">
        <f>COUNTIF(P22:P65,I28)</f>
        <v>0</v>
      </c>
      <c r="I28" s="18" t="s">
        <v>113</v>
      </c>
      <c r="K28" s="19"/>
      <c r="L28" s="19"/>
      <c r="M28" s="1"/>
      <c r="N28" t="s">
        <v>67</v>
      </c>
      <c r="P28" s="5"/>
      <c r="Q28" s="6"/>
      <c r="R28" s="6"/>
      <c r="S28" s="6"/>
      <c r="T28" s="6"/>
      <c r="U28" s="6"/>
      <c r="V28" s="6"/>
      <c r="W28" s="6"/>
      <c r="X28" s="6"/>
      <c r="Y28" s="7"/>
    </row>
    <row r="29" spans="3:25" ht="16">
      <c r="C29" s="18">
        <v>1</v>
      </c>
      <c r="D29" s="18">
        <v>2</v>
      </c>
      <c r="E29" s="18" t="s">
        <v>63</v>
      </c>
      <c r="F29" s="18" t="s">
        <v>19</v>
      </c>
      <c r="G29" s="18">
        <f t="shared" si="0"/>
        <v>4</v>
      </c>
      <c r="H29" s="18">
        <f>COUNTIF(P22:P65,I29)</f>
        <v>0</v>
      </c>
      <c r="I29" s="18" t="s">
        <v>114</v>
      </c>
      <c r="K29" s="19"/>
      <c r="L29" s="19"/>
      <c r="M29" s="1"/>
      <c r="P29" s="5"/>
      <c r="Q29" s="6"/>
      <c r="R29" s="6"/>
      <c r="S29" s="6"/>
      <c r="T29" s="6"/>
      <c r="U29" s="6"/>
      <c r="V29" s="6"/>
      <c r="W29" s="6"/>
      <c r="X29" s="6"/>
      <c r="Y29" s="7"/>
    </row>
    <row r="30" spans="3:25" ht="16">
      <c r="C30" s="18">
        <v>1</v>
      </c>
      <c r="D30" s="18">
        <v>6</v>
      </c>
      <c r="E30" s="18" t="s">
        <v>26</v>
      </c>
      <c r="F30" s="18" t="s">
        <v>27</v>
      </c>
      <c r="G30" s="18">
        <f t="shared" si="0"/>
        <v>2</v>
      </c>
      <c r="H30" s="18">
        <f>COUNTIF(P22:P65,I30)</f>
        <v>0</v>
      </c>
      <c r="I30" s="18" t="s">
        <v>115</v>
      </c>
      <c r="K30" s="19"/>
      <c r="L30" s="19"/>
      <c r="M30" s="1"/>
      <c r="N30" t="s">
        <v>83</v>
      </c>
      <c r="P30" s="5"/>
      <c r="Q30" s="6"/>
      <c r="R30" s="6"/>
      <c r="S30" s="6"/>
      <c r="T30" s="6"/>
      <c r="U30" s="6"/>
      <c r="V30" s="6"/>
      <c r="W30" s="6"/>
      <c r="X30" s="6"/>
      <c r="Y30" s="7"/>
    </row>
    <row r="31" spans="3:25" ht="16">
      <c r="C31" s="18">
        <v>1</v>
      </c>
      <c r="D31" s="18">
        <v>3</v>
      </c>
      <c r="E31" s="18" t="s">
        <v>116</v>
      </c>
      <c r="F31" s="18" t="s">
        <v>19</v>
      </c>
      <c r="G31" s="18">
        <f t="shared" si="0"/>
        <v>4</v>
      </c>
      <c r="H31" s="18">
        <f>COUNTIF(P22:P65,I31)</f>
        <v>0</v>
      </c>
      <c r="I31" s="18" t="s">
        <v>117</v>
      </c>
      <c r="K31" s="19"/>
      <c r="L31" s="19"/>
      <c r="M31" s="1"/>
      <c r="N31" s="1"/>
      <c r="P31" s="5"/>
      <c r="Q31" s="6"/>
      <c r="R31" s="6"/>
      <c r="S31" s="6"/>
      <c r="T31" s="6"/>
      <c r="U31" s="6"/>
      <c r="V31" s="6"/>
      <c r="W31" s="6"/>
      <c r="X31" s="6"/>
      <c r="Y31" s="7"/>
    </row>
    <row r="32" spans="3:25" ht="16">
      <c r="C32" s="18">
        <v>1</v>
      </c>
      <c r="D32" s="18">
        <v>1</v>
      </c>
      <c r="E32" s="18" t="s">
        <v>42</v>
      </c>
      <c r="F32" s="18" t="s">
        <v>19</v>
      </c>
      <c r="G32" s="18">
        <f t="shared" si="0"/>
        <v>4</v>
      </c>
      <c r="H32" s="18">
        <f>COUNTIF(P22:P65,I32)</f>
        <v>0</v>
      </c>
      <c r="I32" s="18" t="s">
        <v>118</v>
      </c>
      <c r="K32" s="19"/>
      <c r="L32" s="19"/>
      <c r="M32" s="1"/>
      <c r="N32" s="1"/>
      <c r="P32" s="5"/>
      <c r="Q32" s="6"/>
      <c r="R32" s="6"/>
      <c r="S32" s="6"/>
      <c r="T32" s="6"/>
      <c r="U32" s="6"/>
      <c r="V32" s="6"/>
      <c r="W32" s="6"/>
      <c r="X32" s="6"/>
      <c r="Y32" s="7"/>
    </row>
    <row r="33" spans="3:25" ht="16">
      <c r="C33" s="18">
        <v>1</v>
      </c>
      <c r="D33" s="18">
        <v>3</v>
      </c>
      <c r="E33" s="18" t="s">
        <v>116</v>
      </c>
      <c r="F33" s="18" t="s">
        <v>19</v>
      </c>
      <c r="G33" s="18">
        <f t="shared" si="0"/>
        <v>4</v>
      </c>
      <c r="H33" s="18">
        <f>COUNTIF(P22:P65,I33)</f>
        <v>0</v>
      </c>
      <c r="I33" s="18" t="s">
        <v>119</v>
      </c>
      <c r="K33" s="19"/>
      <c r="L33" s="19"/>
      <c r="M33" s="1"/>
      <c r="N33" s="1"/>
      <c r="P33" s="5"/>
      <c r="Q33" s="6"/>
      <c r="R33" s="6"/>
      <c r="S33" s="6"/>
      <c r="T33" s="6"/>
      <c r="U33" s="6"/>
      <c r="V33" s="6"/>
      <c r="W33" s="6"/>
      <c r="X33" s="6"/>
      <c r="Y33" s="7"/>
    </row>
    <row r="34" spans="3:25" ht="16">
      <c r="G34" s="19"/>
      <c r="H34" s="19"/>
      <c r="P34" s="5"/>
      <c r="Q34" s="6"/>
      <c r="R34" s="6"/>
      <c r="S34" s="6"/>
      <c r="T34" s="6"/>
      <c r="U34" s="6"/>
      <c r="V34" s="6"/>
      <c r="W34" s="6"/>
      <c r="X34" s="6"/>
      <c r="Y34" s="7"/>
    </row>
    <row r="35" spans="3:25" ht="16">
      <c r="G35" s="19"/>
      <c r="H35" s="19"/>
      <c r="P35" s="5"/>
      <c r="Q35" s="6"/>
      <c r="R35" s="6"/>
      <c r="S35" s="6"/>
      <c r="T35" s="6"/>
      <c r="U35" s="6"/>
      <c r="V35" s="6"/>
      <c r="W35" s="6"/>
      <c r="X35" s="6"/>
      <c r="Y35" s="7"/>
    </row>
    <row r="36" spans="3:25" ht="16">
      <c r="G36" s="19"/>
      <c r="H36" s="19"/>
      <c r="P36" s="5"/>
      <c r="Q36" s="6"/>
      <c r="R36" s="6"/>
      <c r="S36" s="6"/>
      <c r="T36" s="6"/>
      <c r="U36" s="6"/>
      <c r="V36" s="6"/>
      <c r="W36" s="6"/>
      <c r="X36" s="6"/>
      <c r="Y36" s="7"/>
    </row>
    <row r="37" spans="3:25" ht="16">
      <c r="G37" s="19"/>
      <c r="H37" s="19"/>
      <c r="P37" s="5"/>
      <c r="Q37" s="6"/>
      <c r="R37" s="6"/>
      <c r="S37" s="6"/>
      <c r="T37" s="6"/>
      <c r="U37" s="6"/>
      <c r="V37" s="6"/>
      <c r="W37" s="6"/>
      <c r="X37" s="6"/>
      <c r="Y37" s="7"/>
    </row>
    <row r="38" spans="3:25" ht="16">
      <c r="G38" s="19"/>
      <c r="H38" s="19"/>
      <c r="P38" s="5"/>
      <c r="Q38" s="6"/>
      <c r="R38" s="6"/>
      <c r="S38" s="6"/>
      <c r="T38" s="6"/>
      <c r="U38" s="6"/>
      <c r="V38" s="6"/>
      <c r="W38" s="6"/>
      <c r="X38" s="6"/>
      <c r="Y38" s="7"/>
    </row>
    <row r="39" spans="3:25" ht="16">
      <c r="G39" s="19"/>
      <c r="H39" s="19"/>
      <c r="P39" s="5"/>
      <c r="Q39" s="6"/>
      <c r="R39" s="6"/>
      <c r="S39" s="6"/>
      <c r="T39" s="6"/>
      <c r="U39" s="6"/>
      <c r="V39" s="6"/>
      <c r="W39" s="6"/>
      <c r="X39" s="6"/>
      <c r="Y39" s="7"/>
    </row>
    <row r="40" spans="3:25" ht="16">
      <c r="G40" s="19"/>
      <c r="H40" s="19"/>
      <c r="P40" s="5"/>
      <c r="Q40" s="6"/>
      <c r="R40" s="6"/>
      <c r="S40" s="6"/>
      <c r="T40" s="6"/>
      <c r="U40" s="6"/>
      <c r="V40" s="6"/>
      <c r="W40" s="6"/>
      <c r="X40" s="6"/>
      <c r="Y40" s="7"/>
    </row>
    <row r="41" spans="3:25" ht="16">
      <c r="G41" s="19"/>
      <c r="H41" s="19"/>
      <c r="P41" s="5"/>
      <c r="Q41" s="6"/>
      <c r="R41" s="6"/>
      <c r="S41" s="6"/>
      <c r="T41" s="6"/>
      <c r="U41" s="6"/>
      <c r="V41" s="6"/>
      <c r="W41" s="6"/>
      <c r="X41" s="6"/>
      <c r="Y41" s="7"/>
    </row>
    <row r="42" spans="3:25" ht="16">
      <c r="G42" s="19"/>
      <c r="H42" s="19"/>
      <c r="P42" s="5"/>
      <c r="Q42" s="6"/>
      <c r="R42" s="6"/>
      <c r="S42" s="6"/>
      <c r="T42" s="6"/>
      <c r="U42" s="6"/>
      <c r="V42" s="6"/>
      <c r="W42" s="6"/>
      <c r="X42" s="6"/>
      <c r="Y42" s="7"/>
    </row>
    <row r="43" spans="3:25" ht="16">
      <c r="G43" s="19"/>
      <c r="H43" s="19"/>
      <c r="P43" s="5"/>
      <c r="Q43" s="6"/>
      <c r="R43" s="6"/>
      <c r="S43" s="6"/>
      <c r="T43" s="6"/>
      <c r="U43" s="6"/>
      <c r="V43" s="6"/>
      <c r="W43" s="6"/>
      <c r="X43" s="6"/>
      <c r="Y43" s="7"/>
    </row>
    <row r="44" spans="3:25" ht="16">
      <c r="G44" s="19"/>
      <c r="H44" s="19"/>
      <c r="P44" s="5"/>
      <c r="Q44" s="6"/>
      <c r="R44" s="6"/>
      <c r="S44" s="6"/>
      <c r="T44" s="6"/>
      <c r="U44" s="6"/>
      <c r="V44" s="6"/>
      <c r="W44" s="6"/>
      <c r="X44" s="6"/>
      <c r="Y44" s="7"/>
    </row>
    <row r="45" spans="3:25" ht="16">
      <c r="G45" s="19"/>
      <c r="H45" s="19"/>
      <c r="P45" s="5"/>
      <c r="Q45" s="6"/>
      <c r="R45" s="6"/>
      <c r="S45" s="6"/>
      <c r="T45" s="6"/>
      <c r="U45" s="6"/>
      <c r="V45" s="6"/>
      <c r="W45" s="6"/>
      <c r="X45" s="6"/>
      <c r="Y45" s="7"/>
    </row>
    <row r="46" spans="3:25" ht="16">
      <c r="G46" s="19"/>
      <c r="H46" s="19"/>
      <c r="P46" s="5"/>
      <c r="Q46" s="6"/>
      <c r="R46" s="6"/>
      <c r="S46" s="6"/>
      <c r="T46" s="6"/>
      <c r="U46" s="6"/>
      <c r="V46" s="6"/>
      <c r="W46" s="6"/>
      <c r="X46" s="6"/>
      <c r="Y46" s="7"/>
    </row>
    <row r="47" spans="3:25" ht="16">
      <c r="G47" s="19"/>
      <c r="H47" s="19"/>
      <c r="P47" s="5"/>
      <c r="Q47" s="6"/>
      <c r="R47" s="6"/>
      <c r="S47" s="6"/>
      <c r="T47" s="6"/>
      <c r="U47" s="6"/>
      <c r="V47" s="6"/>
      <c r="W47" s="6"/>
      <c r="X47" s="6"/>
      <c r="Y47" s="7"/>
    </row>
    <row r="48" spans="3:25" ht="16">
      <c r="G48" s="19"/>
      <c r="H48" s="19"/>
      <c r="P48" s="5"/>
      <c r="Q48" s="6"/>
      <c r="R48" s="6"/>
      <c r="S48" s="6"/>
      <c r="T48" s="6"/>
      <c r="U48" s="6"/>
      <c r="V48" s="6"/>
      <c r="W48" s="6"/>
      <c r="X48" s="6"/>
      <c r="Y48" s="7"/>
    </row>
    <row r="49" spans="7:25" ht="16">
      <c r="G49" s="19"/>
      <c r="H49" s="19"/>
      <c r="P49" s="5"/>
      <c r="Q49" s="6"/>
      <c r="R49" s="6"/>
      <c r="S49" s="6"/>
      <c r="T49" s="6"/>
      <c r="U49" s="6"/>
      <c r="V49" s="6"/>
      <c r="W49" s="6"/>
      <c r="X49" s="6"/>
      <c r="Y49" s="7"/>
    </row>
    <row r="50" spans="7:25" ht="16">
      <c r="G50" s="19"/>
      <c r="H50" s="19"/>
      <c r="P50" s="5"/>
      <c r="Q50" s="6"/>
      <c r="R50" s="6"/>
      <c r="S50" s="6"/>
      <c r="T50" s="6"/>
      <c r="U50" s="6"/>
      <c r="V50" s="6"/>
      <c r="W50" s="6"/>
      <c r="X50" s="6"/>
      <c r="Y50" s="7"/>
    </row>
    <row r="51" spans="7:25" ht="16">
      <c r="G51" s="19"/>
      <c r="H51" s="19"/>
      <c r="P51" s="5"/>
      <c r="Q51" s="6"/>
      <c r="R51" s="6"/>
      <c r="S51" s="6"/>
      <c r="T51" s="6"/>
      <c r="U51" s="6"/>
      <c r="V51" s="6"/>
      <c r="W51" s="6"/>
      <c r="X51" s="6"/>
      <c r="Y51" s="7"/>
    </row>
    <row r="52" spans="7:25" ht="16">
      <c r="G52" s="19"/>
      <c r="H52" s="19"/>
      <c r="P52" s="5"/>
      <c r="Q52" s="6"/>
      <c r="R52" s="6"/>
      <c r="S52" s="6"/>
      <c r="T52" s="6"/>
      <c r="U52" s="6"/>
      <c r="V52" s="6"/>
      <c r="W52" s="6"/>
      <c r="X52" s="6"/>
      <c r="Y52" s="7"/>
    </row>
    <row r="53" spans="7:25" ht="16">
      <c r="G53" s="19"/>
      <c r="H53" s="19"/>
      <c r="P53" s="5"/>
      <c r="Q53" s="6"/>
      <c r="R53" s="6"/>
      <c r="S53" s="6"/>
      <c r="T53" s="6"/>
      <c r="U53" s="6"/>
      <c r="V53" s="6"/>
      <c r="W53" s="6"/>
      <c r="X53" s="6"/>
      <c r="Y53" s="7"/>
    </row>
    <row r="54" spans="7:25" ht="16">
      <c r="G54" s="19"/>
      <c r="H54" s="19"/>
      <c r="P54" s="5"/>
      <c r="Q54" s="6"/>
      <c r="R54" s="6"/>
      <c r="S54" s="6"/>
      <c r="T54" s="6"/>
      <c r="U54" s="6"/>
      <c r="V54" s="6"/>
      <c r="W54" s="6"/>
      <c r="X54" s="6"/>
      <c r="Y54" s="7"/>
    </row>
    <row r="55" spans="7:25">
      <c r="P55" s="5"/>
      <c r="Q55" s="6"/>
      <c r="R55" s="6"/>
      <c r="S55" s="6"/>
      <c r="T55" s="6"/>
      <c r="U55" s="6"/>
      <c r="V55" s="6"/>
      <c r="W55" s="6"/>
      <c r="X55" s="6"/>
      <c r="Y55" s="7"/>
    </row>
    <row r="56" spans="7:25">
      <c r="P56" s="5"/>
      <c r="Q56" s="6"/>
      <c r="R56" s="6"/>
      <c r="S56" s="6"/>
      <c r="T56" s="6"/>
      <c r="U56" s="6"/>
      <c r="V56" s="6"/>
      <c r="W56" s="6"/>
      <c r="X56" s="6"/>
      <c r="Y56" s="7"/>
    </row>
    <row r="57" spans="7:25">
      <c r="P57" s="5"/>
      <c r="Q57" s="6"/>
      <c r="R57" s="6"/>
      <c r="S57" s="6"/>
      <c r="T57" s="6"/>
      <c r="U57" s="6"/>
      <c r="V57" s="6"/>
      <c r="W57" s="6"/>
      <c r="X57" s="6"/>
      <c r="Y57" s="7"/>
    </row>
    <row r="58" spans="7:25">
      <c r="P58" s="5"/>
      <c r="Q58" s="6"/>
      <c r="R58" s="6"/>
      <c r="S58" s="6"/>
      <c r="T58" s="6"/>
      <c r="U58" s="6"/>
      <c r="V58" s="6"/>
      <c r="W58" s="6"/>
      <c r="X58" s="6"/>
      <c r="Y58" s="7"/>
    </row>
    <row r="59" spans="7:25">
      <c r="P59" s="5"/>
      <c r="Q59" s="6"/>
      <c r="R59" s="6"/>
      <c r="S59" s="6"/>
      <c r="T59" s="6"/>
      <c r="U59" s="6"/>
      <c r="V59" s="6"/>
      <c r="W59" s="6"/>
      <c r="X59" s="6"/>
      <c r="Y59" s="7"/>
    </row>
    <row r="60" spans="7:25">
      <c r="P60" s="5"/>
      <c r="Q60" s="6"/>
      <c r="R60" s="6"/>
      <c r="S60" s="6"/>
      <c r="T60" s="6"/>
      <c r="U60" s="6"/>
      <c r="V60" s="6"/>
      <c r="W60" s="6"/>
      <c r="X60" s="6"/>
      <c r="Y60" s="7"/>
    </row>
    <row r="61" spans="7:25">
      <c r="P61" s="5"/>
      <c r="Q61" s="6"/>
      <c r="R61" s="6"/>
      <c r="S61" s="6"/>
      <c r="T61" s="6"/>
      <c r="U61" s="6"/>
      <c r="V61" s="6"/>
      <c r="W61" s="6"/>
      <c r="X61" s="6"/>
      <c r="Y61" s="7"/>
    </row>
    <row r="62" spans="7:25">
      <c r="P62" s="5"/>
      <c r="Q62" s="6"/>
      <c r="R62" s="6"/>
      <c r="S62" s="6"/>
      <c r="T62" s="6"/>
      <c r="U62" s="6"/>
      <c r="V62" s="6"/>
      <c r="W62" s="6"/>
      <c r="X62" s="6"/>
      <c r="Y62" s="7"/>
    </row>
    <row r="63" spans="7:25">
      <c r="P63" s="5"/>
      <c r="Q63" s="6"/>
      <c r="R63" s="6"/>
      <c r="S63" s="6"/>
      <c r="T63" s="6"/>
      <c r="U63" s="6"/>
      <c r="V63" s="6"/>
      <c r="W63" s="6"/>
      <c r="X63" s="6"/>
      <c r="Y63" s="7"/>
    </row>
    <row r="64" spans="7:25">
      <c r="P64" s="5"/>
      <c r="Q64" s="6"/>
      <c r="R64" s="6"/>
      <c r="S64" s="6"/>
      <c r="T64" s="6"/>
      <c r="U64" s="6"/>
      <c r="V64" s="6"/>
      <c r="W64" s="6"/>
      <c r="X64" s="6"/>
      <c r="Y64" s="7"/>
    </row>
    <row r="65" spans="16:25" ht="16" thickBot="1">
      <c r="P65" s="15"/>
      <c r="Q65" s="16"/>
      <c r="R65" s="16"/>
      <c r="S65" s="16"/>
      <c r="T65" s="16"/>
      <c r="U65" s="16"/>
      <c r="V65" s="16"/>
      <c r="W65" s="16"/>
      <c r="X65" s="16"/>
      <c r="Y65" s="17"/>
    </row>
  </sheetData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Down2">
              <controlPr defaultSize="0" autoLine="0" autoPict="0">
                <anchor moveWithCells="1">
                  <from>
                    <xdr:col>13</xdr:col>
                    <xdr:colOff>723900</xdr:colOff>
                    <xdr:row>23</xdr:row>
                    <xdr:rowOff>38100</xdr:rowOff>
                  </from>
                  <to>
                    <xdr:col>14</xdr:col>
                    <xdr:colOff>1866900</xdr:colOff>
                    <xdr:row>24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13</xdr:col>
                    <xdr:colOff>723900</xdr:colOff>
                    <xdr:row>25</xdr:row>
                    <xdr:rowOff>38100</xdr:rowOff>
                  </from>
                  <to>
                    <xdr:col>14</xdr:col>
                    <xdr:colOff>1854200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13</xdr:col>
                    <xdr:colOff>711200</xdr:colOff>
                    <xdr:row>27</xdr:row>
                    <xdr:rowOff>25400</xdr:rowOff>
                  </from>
                  <to>
                    <xdr:col>14</xdr:col>
                    <xdr:colOff>1854200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13</xdr:col>
                    <xdr:colOff>698500</xdr:colOff>
                    <xdr:row>29</xdr:row>
                    <xdr:rowOff>0</xdr:rowOff>
                  </from>
                  <to>
                    <xdr:col>14</xdr:col>
                    <xdr:colOff>1854200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cheduler">
              <controlPr defaultSize="0" autoFill="0" autoPict="0">
                <anchor moveWithCells="1">
                  <from>
                    <xdr:col>12</xdr:col>
                    <xdr:colOff>1625600</xdr:colOff>
                    <xdr:row>21</xdr:row>
                    <xdr:rowOff>139700</xdr:rowOff>
                  </from>
                  <to>
                    <xdr:col>14</xdr:col>
                    <xdr:colOff>2108200</xdr:colOff>
                    <xdr:row>38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2]!CopyDataButton_Click">
                <anchor moveWithCells="1" sizeWithCells="1">
                  <from>
                    <xdr:col>13</xdr:col>
                    <xdr:colOff>952500</xdr:colOff>
                    <xdr:row>31</xdr:row>
                    <xdr:rowOff>0</xdr:rowOff>
                  </from>
                  <to>
                    <xdr:col>14</xdr:col>
                    <xdr:colOff>1549400</xdr:colOff>
                    <xdr:row>34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MasterSheet</vt:lpstr>
      <vt:lpstr>CourseList</vt:lpstr>
      <vt:lpstr>Days</vt:lpstr>
      <vt:lpstr>Name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Miller</dc:creator>
  <cp:lastModifiedBy>Jason Perfetto</cp:lastModifiedBy>
  <dcterms:created xsi:type="dcterms:W3CDTF">2018-02-15T16:20:01Z</dcterms:created>
  <dcterms:modified xsi:type="dcterms:W3CDTF">2018-02-18T23:19:47Z</dcterms:modified>
</cp:coreProperties>
</file>