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yfeng\Desktop\Courses\CS620\Project\"/>
    </mc:Choice>
  </mc:AlternateContent>
  <bookViews>
    <workbookView xWindow="0" yWindow="0" windowWidth="20490" windowHeight="7905" tabRatio="690" activeTab="2"/>
  </bookViews>
  <sheets>
    <sheet name="Input_Professor" sheetId="1" r:id="rId1"/>
    <sheet name="Input_Course" sheetId="2" r:id="rId2"/>
    <sheet name="Printout" sheetId="18" r:id="rId3"/>
    <sheet name="Block_Info" sheetId="9" r:id="rId4"/>
    <sheet name="Solution Data" sheetId="13" r:id="rId5"/>
    <sheet name="Calculator" sheetId="12" r:id="rId6"/>
  </sheets>
  <definedNames>
    <definedName name="_xlnm._FilterDatabase" localSheetId="3" hidden="1">Block_Info!$A$1:$G$45</definedName>
    <definedName name="solver_adj" localSheetId="5" hidden="1">Calculator!$C$16:$E$16,Calculator!$F$17:$G$17,Calculator!$H$18,Calculator!$I$19,Calculator!$J$20:$K$20,Calculator!$Q$5:$Y$24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lhs1" localSheetId="5" hidden="1">Calculator!$C$16:$E$16</definedName>
    <definedName name="solver_lhs10" localSheetId="5" hidden="1">Calculator!$R$47:$V$47</definedName>
    <definedName name="solver_lhs11" localSheetId="5" hidden="1">Calculator!$R$82</definedName>
    <definedName name="solver_lhs12" localSheetId="5" hidden="1">Calculator!$S$41:$S$42</definedName>
    <definedName name="solver_lhs13" localSheetId="5" hidden="1">Calculator!$V$51</definedName>
    <definedName name="solver_lhs2" localSheetId="5" hidden="1">Calculator!$C$26:$K$26</definedName>
    <definedName name="solver_lhs3" localSheetId="5" hidden="1">Calculator!$F$17:$G$17</definedName>
    <definedName name="solver_lhs4" localSheetId="5" hidden="1">Calculator!$F$23</definedName>
    <definedName name="solver_lhs5" localSheetId="5" hidden="1">Calculator!$H$18</definedName>
    <definedName name="solver_lhs6" localSheetId="5" hidden="1">Calculator!$I$19</definedName>
    <definedName name="solver_lhs7" localSheetId="5" hidden="1">Calculator!$J$20:$K$20</definedName>
    <definedName name="solver_lhs8" localSheetId="5" hidden="1">Calculator!$Q$37:$Y$37</definedName>
    <definedName name="solver_lhs9" localSheetId="5" hidden="1">Calculator!$Q$5:$Y$24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13</definedName>
    <definedName name="solver_nwt" localSheetId="5" hidden="1">1</definedName>
    <definedName name="solver_opt" localSheetId="5" hidden="1">Calculator!$C$21</definedName>
    <definedName name="solver_pre" localSheetId="5" hidden="1">0.000001</definedName>
    <definedName name="solver_rbv" localSheetId="5" hidden="1">1</definedName>
    <definedName name="solver_rel1" localSheetId="5" hidden="1">5</definedName>
    <definedName name="solver_rel10" localSheetId="5" hidden="1">3</definedName>
    <definedName name="solver_rel11" localSheetId="5" hidden="1">1</definedName>
    <definedName name="solver_rel12" localSheetId="5" hidden="1">1</definedName>
    <definedName name="solver_rel13" localSheetId="5" hidden="1">1</definedName>
    <definedName name="solver_rel2" localSheetId="5" hidden="1">2</definedName>
    <definedName name="solver_rel3" localSheetId="5" hidden="1">5</definedName>
    <definedName name="solver_rel4" localSheetId="5" hidden="1">3</definedName>
    <definedName name="solver_rel5" localSheetId="5" hidden="1">5</definedName>
    <definedName name="solver_rel6" localSheetId="5" hidden="1">5</definedName>
    <definedName name="solver_rel7" localSheetId="5" hidden="1">5</definedName>
    <definedName name="solver_rel8" localSheetId="5" hidden="1">2</definedName>
    <definedName name="solver_rel9" localSheetId="5" hidden="1">5</definedName>
    <definedName name="solver_rhs1" localSheetId="5" hidden="1">binary</definedName>
    <definedName name="solver_rhs10" localSheetId="5" hidden="1">Calculator!$R$49:$V$49</definedName>
    <definedName name="solver_rhs11" localSheetId="5" hidden="1">Calculator!$T$82</definedName>
    <definedName name="solver_rhs12" localSheetId="5" hidden="1">Calculator!$U$41:$U$42</definedName>
    <definedName name="solver_rhs13" localSheetId="5" hidden="1">Calculator!$X$51</definedName>
    <definedName name="solver_rhs2" localSheetId="5" hidden="1">Calculator!$C$28:$K$28</definedName>
    <definedName name="solver_rhs3" localSheetId="5" hidden="1">binary</definedName>
    <definedName name="solver_rhs4" localSheetId="5" hidden="1">Calculator!$H$23</definedName>
    <definedName name="solver_rhs5" localSheetId="5" hidden="1">binary</definedName>
    <definedName name="solver_rhs6" localSheetId="5" hidden="1">binary</definedName>
    <definedName name="solver_rhs7" localSheetId="5" hidden="1">binary</definedName>
    <definedName name="solver_rhs8" localSheetId="5" hidden="1">Calculator!$Q$39:$Y$39</definedName>
    <definedName name="solver_rhs9" localSheetId="5" hidden="1">binary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52511"/>
  <pivotCaches>
    <pivotCache cacheId="34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3" l="1"/>
  <c r="A13" i="13"/>
  <c r="A14" i="13"/>
  <c r="A15" i="13"/>
  <c r="A22" i="13"/>
  <c r="A23" i="13"/>
  <c r="A24" i="13"/>
  <c r="A25" i="13"/>
  <c r="A28" i="13"/>
  <c r="A29" i="13"/>
  <c r="A32" i="13"/>
  <c r="A33" i="13"/>
  <c r="A34" i="13"/>
  <c r="A35" i="13"/>
  <c r="A36" i="13"/>
  <c r="Y4" i="12"/>
  <c r="X4" i="12"/>
  <c r="W4" i="12"/>
  <c r="V4" i="12"/>
  <c r="U4" i="12"/>
  <c r="T4" i="12"/>
  <c r="S4" i="12"/>
  <c r="R4" i="12"/>
  <c r="Q4" i="12"/>
  <c r="T172" i="12"/>
  <c r="V170" i="12"/>
  <c r="T169" i="12"/>
  <c r="R167" i="12"/>
  <c r="V165" i="12"/>
  <c r="S162" i="12"/>
  <c r="R161" i="12"/>
  <c r="U157" i="12"/>
  <c r="R155" i="12"/>
  <c r="T150" i="12"/>
  <c r="V143" i="12"/>
  <c r="S140" i="12"/>
  <c r="V136" i="12"/>
  <c r="T135" i="12"/>
  <c r="V131" i="12"/>
  <c r="U129" i="12"/>
  <c r="R127" i="12"/>
  <c r="V124" i="12"/>
  <c r="T122" i="12"/>
  <c r="R120" i="12"/>
  <c r="U111" i="12"/>
  <c r="R108" i="12"/>
  <c r="S107" i="12"/>
  <c r="S106" i="12"/>
  <c r="U104" i="12"/>
  <c r="U103" i="12"/>
  <c r="V102" i="12"/>
  <c r="R100" i="12"/>
  <c r="S99" i="12"/>
  <c r="T97" i="12"/>
  <c r="U96" i="12"/>
  <c r="U95" i="12"/>
  <c r="R92" i="12"/>
  <c r="S90" i="12"/>
  <c r="T89" i="12"/>
  <c r="U88" i="12"/>
  <c r="R78" i="12"/>
  <c r="S76" i="12"/>
  <c r="V75" i="12"/>
  <c r="V74" i="12"/>
  <c r="R74" i="12"/>
  <c r="V71" i="12"/>
  <c r="U71" i="12"/>
  <c r="T69" i="12"/>
  <c r="U67" i="12"/>
  <c r="T67" i="12"/>
  <c r="R63" i="12"/>
  <c r="S61" i="12"/>
  <c r="R61" i="12"/>
  <c r="R59" i="12"/>
  <c r="V58" i="12"/>
  <c r="R145" i="12"/>
  <c r="V110" i="12"/>
  <c r="T80" i="12"/>
  <c r="S78" i="12"/>
  <c r="V78" i="12"/>
  <c r="T141" i="12"/>
  <c r="T77" i="12"/>
  <c r="U76" i="12"/>
  <c r="V76" i="12"/>
  <c r="T75" i="12"/>
  <c r="H26" i="12"/>
  <c r="S74" i="12"/>
  <c r="R73" i="12"/>
  <c r="R71" i="12"/>
  <c r="V164" i="12"/>
  <c r="V70" i="12"/>
  <c r="V69" i="12"/>
  <c r="B20" i="12"/>
  <c r="U68" i="12"/>
  <c r="S68" i="12"/>
  <c r="L19" i="12"/>
  <c r="B19" i="12"/>
  <c r="W34" i="12"/>
  <c r="U46" i="12" s="1"/>
  <c r="K26" i="12"/>
  <c r="B18" i="12"/>
  <c r="V130" i="12"/>
  <c r="D26" i="12"/>
  <c r="B17" i="12"/>
  <c r="T65" i="12"/>
  <c r="G26" i="12"/>
  <c r="B16" i="12"/>
  <c r="T63" i="12"/>
  <c r="T156" i="12"/>
  <c r="T62" i="12"/>
  <c r="K13" i="12"/>
  <c r="J13" i="12"/>
  <c r="I13" i="12"/>
  <c r="H13" i="12"/>
  <c r="G13" i="12"/>
  <c r="F13" i="12"/>
  <c r="E13" i="12"/>
  <c r="D13" i="12"/>
  <c r="C13" i="12"/>
  <c r="Y34" i="12"/>
  <c r="K12" i="12"/>
  <c r="J12" i="12"/>
  <c r="I12" i="12"/>
  <c r="H12" i="12"/>
  <c r="G12" i="12"/>
  <c r="F12" i="12"/>
  <c r="E12" i="12"/>
  <c r="D12" i="12"/>
  <c r="C12" i="12"/>
  <c r="S60" i="12"/>
  <c r="K11" i="12"/>
  <c r="J11" i="12"/>
  <c r="I11" i="12"/>
  <c r="H11" i="12"/>
  <c r="G11" i="12"/>
  <c r="F11" i="12"/>
  <c r="E11" i="12"/>
  <c r="D11" i="12"/>
  <c r="C11" i="12"/>
  <c r="K10" i="12"/>
  <c r="J10" i="12"/>
  <c r="I10" i="12"/>
  <c r="H10" i="12"/>
  <c r="G10" i="12"/>
  <c r="F10" i="12"/>
  <c r="E10" i="12"/>
  <c r="D10" i="12"/>
  <c r="C10" i="12"/>
  <c r="R58" i="12"/>
  <c r="U58" i="12"/>
  <c r="T58" i="12"/>
  <c r="K9" i="12"/>
  <c r="J9" i="12"/>
  <c r="I9" i="12"/>
  <c r="H9" i="12"/>
  <c r="G9" i="12"/>
  <c r="F9" i="12"/>
  <c r="E9" i="12"/>
  <c r="D9" i="12"/>
  <c r="C9" i="12"/>
  <c r="U151" i="12"/>
  <c r="V57" i="12"/>
  <c r="Y37" i="12"/>
  <c r="V86" i="12"/>
  <c r="U37" i="12"/>
  <c r="U56" i="12"/>
  <c r="V37" i="12"/>
  <c r="W37" i="12"/>
  <c r="Y2" i="12"/>
  <c r="X2" i="12"/>
  <c r="W2" i="12"/>
  <c r="V2" i="12"/>
  <c r="U2" i="12"/>
  <c r="T2" i="12"/>
  <c r="S2" i="12"/>
  <c r="R2" i="12"/>
  <c r="Q2" i="12"/>
  <c r="S37" i="12" l="1"/>
  <c r="S33" i="12"/>
  <c r="R37" i="12"/>
  <c r="R55" i="12"/>
  <c r="R119" i="12"/>
  <c r="Z6" i="12"/>
  <c r="U64" i="12"/>
  <c r="R94" i="12"/>
  <c r="Z15" i="12"/>
  <c r="S53" i="12"/>
  <c r="E26" i="12"/>
  <c r="Z16" i="12"/>
  <c r="T66" i="12"/>
  <c r="R66" i="12"/>
  <c r="V66" i="12"/>
  <c r="Z17" i="12"/>
  <c r="C21" i="12"/>
  <c r="V72" i="12"/>
  <c r="R72" i="12"/>
  <c r="T72" i="12"/>
  <c r="S72" i="12"/>
  <c r="R102" i="12"/>
  <c r="Z23" i="12"/>
  <c r="Z32" i="12"/>
  <c r="R34" i="12"/>
  <c r="T37" i="12"/>
  <c r="U54" i="12"/>
  <c r="S65" i="12"/>
  <c r="V73" i="12"/>
  <c r="S134" i="12"/>
  <c r="R160" i="12"/>
  <c r="T33" i="12"/>
  <c r="X37" i="12"/>
  <c r="X33" i="12"/>
  <c r="V56" i="12"/>
  <c r="R56" i="12"/>
  <c r="Z7" i="12"/>
  <c r="T56" i="12"/>
  <c r="S56" i="12"/>
  <c r="R86" i="12"/>
  <c r="T34" i="12"/>
  <c r="X34" i="12"/>
  <c r="V46" i="12" s="1"/>
  <c r="V62" i="12"/>
  <c r="U62" i="12"/>
  <c r="Z13" i="12"/>
  <c r="T70" i="12"/>
  <c r="I26" i="12"/>
  <c r="U79" i="12"/>
  <c r="T79" i="12"/>
  <c r="Z30" i="12"/>
  <c r="R33" i="12"/>
  <c r="S34" i="12"/>
  <c r="V54" i="12"/>
  <c r="R57" i="12"/>
  <c r="R79" i="12"/>
  <c r="R121" i="12"/>
  <c r="R126" i="12"/>
  <c r="S59" i="12"/>
  <c r="Z10" i="12"/>
  <c r="U59" i="12"/>
  <c r="T59" i="12"/>
  <c r="R153" i="12"/>
  <c r="U61" i="12"/>
  <c r="V61" i="12"/>
  <c r="Q34" i="12"/>
  <c r="T61" i="12"/>
  <c r="Z12" i="12"/>
  <c r="R125" i="12"/>
  <c r="U34" i="12"/>
  <c r="U53" i="12"/>
  <c r="L20" i="12"/>
  <c r="S70" i="12"/>
  <c r="C26" i="12"/>
  <c r="Z28" i="12"/>
  <c r="V80" i="12"/>
  <c r="V33" i="12"/>
  <c r="T45" i="12" s="1"/>
  <c r="U55" i="12"/>
  <c r="V59" i="12"/>
  <c r="R62" i="12"/>
  <c r="S64" i="12"/>
  <c r="S66" i="12"/>
  <c r="T68" i="12"/>
  <c r="U70" i="12"/>
  <c r="U72" i="12"/>
  <c r="R77" i="12"/>
  <c r="S80" i="12"/>
  <c r="R148" i="12"/>
  <c r="T174" i="12"/>
  <c r="V172" i="12"/>
  <c r="V169" i="12"/>
  <c r="T168" i="12"/>
  <c r="T167" i="12"/>
  <c r="S166" i="12"/>
  <c r="V163" i="12"/>
  <c r="V162" i="12"/>
  <c r="T161" i="12"/>
  <c r="S160" i="12"/>
  <c r="V157" i="12"/>
  <c r="V156" i="12"/>
  <c r="U155" i="12"/>
  <c r="S154" i="12"/>
  <c r="R152" i="12"/>
  <c r="V150" i="12"/>
  <c r="U149" i="12"/>
  <c r="T148" i="12"/>
  <c r="R144" i="12"/>
  <c r="U141" i="12"/>
  <c r="T140" i="12"/>
  <c r="T139" i="12"/>
  <c r="R138" i="12"/>
  <c r="V135" i="12"/>
  <c r="T134" i="12"/>
  <c r="T133" i="12"/>
  <c r="S132" i="12"/>
  <c r="V129" i="12"/>
  <c r="V128" i="12"/>
  <c r="T127" i="12"/>
  <c r="S126" i="12"/>
  <c r="V123" i="12"/>
  <c r="V122" i="12"/>
  <c r="U121" i="12"/>
  <c r="S120" i="12"/>
  <c r="R118" i="12"/>
  <c r="R110" i="12"/>
  <c r="S109" i="12"/>
  <c r="S108" i="12"/>
  <c r="T107" i="12"/>
  <c r="U106" i="12"/>
  <c r="U105" i="12"/>
  <c r="V104" i="12"/>
  <c r="S101" i="12"/>
  <c r="S100" i="12"/>
  <c r="T99" i="12"/>
  <c r="U98" i="12"/>
  <c r="U97" i="12"/>
  <c r="V96" i="12"/>
  <c r="S93" i="12"/>
  <c r="S92" i="12"/>
  <c r="T91" i="12"/>
  <c r="U90" i="12"/>
  <c r="U89" i="12"/>
  <c r="V88" i="12"/>
  <c r="S85" i="12"/>
  <c r="S84" i="12"/>
  <c r="V34" i="12"/>
  <c r="T46" i="12" s="1"/>
  <c r="V64" i="12"/>
  <c r="U65" i="12"/>
  <c r="R65" i="12"/>
  <c r="V65" i="12"/>
  <c r="R159" i="12"/>
  <c r="L17" i="12"/>
  <c r="L18" i="12"/>
  <c r="Z22" i="12"/>
  <c r="Z26" i="12"/>
  <c r="T78" i="12"/>
  <c r="U80" i="12"/>
  <c r="W33" i="12"/>
  <c r="U45" i="12" s="1"/>
  <c r="U47" i="12" s="1"/>
  <c r="V55" i="12"/>
  <c r="S62" i="12"/>
  <c r="T64" i="12"/>
  <c r="U66" i="12"/>
  <c r="R75" i="12"/>
  <c r="S77" i="12"/>
  <c r="R84" i="12"/>
  <c r="U87" i="12"/>
  <c r="S91" i="12"/>
  <c r="V94" i="12"/>
  <c r="S98" i="12"/>
  <c r="T105" i="12"/>
  <c r="U123" i="12"/>
  <c r="S128" i="12"/>
  <c r="R133" i="12"/>
  <c r="V137" i="12"/>
  <c r="T142" i="12"/>
  <c r="T149" i="12"/>
  <c r="R154" i="12"/>
  <c r="V158" i="12"/>
  <c r="U163" i="12"/>
  <c r="S168" i="12"/>
  <c r="S174" i="12"/>
  <c r="S175" i="12"/>
  <c r="U174" i="12"/>
  <c r="S173" i="12"/>
  <c r="U172" i="12"/>
  <c r="S171" i="12"/>
  <c r="U170" i="12"/>
  <c r="S169" i="12"/>
  <c r="U168" i="12"/>
  <c r="S167" i="12"/>
  <c r="U166" i="12"/>
  <c r="S165" i="12"/>
  <c r="U164" i="12"/>
  <c r="S163" i="12"/>
  <c r="U162" i="12"/>
  <c r="S161" i="12"/>
  <c r="U160" i="12"/>
  <c r="S159" i="12"/>
  <c r="U158" i="12"/>
  <c r="S157" i="12"/>
  <c r="U156" i="12"/>
  <c r="S155" i="12"/>
  <c r="U154" i="12"/>
  <c r="S153" i="12"/>
  <c r="U152" i="12"/>
  <c r="S151" i="12"/>
  <c r="U150" i="12"/>
  <c r="S149" i="12"/>
  <c r="U148" i="12"/>
  <c r="S145" i="12"/>
  <c r="U144" i="12"/>
  <c r="S143" i="12"/>
  <c r="U142" i="12"/>
  <c r="S141" i="12"/>
  <c r="U140" i="12"/>
  <c r="S139" i="12"/>
  <c r="U138" i="12"/>
  <c r="S137" i="12"/>
  <c r="U136" i="12"/>
  <c r="S135" i="12"/>
  <c r="U134" i="12"/>
  <c r="S133" i="12"/>
  <c r="U132" i="12"/>
  <c r="S131" i="12"/>
  <c r="U130" i="12"/>
  <c r="S129" i="12"/>
  <c r="U128" i="12"/>
  <c r="S127" i="12"/>
  <c r="U126" i="12"/>
  <c r="S125" i="12"/>
  <c r="U124" i="12"/>
  <c r="S123" i="12"/>
  <c r="U122" i="12"/>
  <c r="S121" i="12"/>
  <c r="U120" i="12"/>
  <c r="S119" i="12"/>
  <c r="U118" i="12"/>
  <c r="V175" i="12"/>
  <c r="R174" i="12"/>
  <c r="R173" i="12"/>
  <c r="W173" i="12" s="1"/>
  <c r="S172" i="12"/>
  <c r="T171" i="12"/>
  <c r="T170" i="12"/>
  <c r="U169" i="12"/>
  <c r="V168" i="12"/>
  <c r="V167" i="12"/>
  <c r="R166" i="12"/>
  <c r="R165" i="12"/>
  <c r="S164" i="12"/>
  <c r="T163" i="12"/>
  <c r="T162" i="12"/>
  <c r="U161" i="12"/>
  <c r="V160" i="12"/>
  <c r="V159" i="12"/>
  <c r="R158" i="12"/>
  <c r="R157" i="12"/>
  <c r="S156" i="12"/>
  <c r="T155" i="12"/>
  <c r="T154" i="12"/>
  <c r="U153" i="12"/>
  <c r="V152" i="12"/>
  <c r="V151" i="12"/>
  <c r="R150" i="12"/>
  <c r="R149" i="12"/>
  <c r="S148" i="12"/>
  <c r="T145" i="12"/>
  <c r="T144" i="12"/>
  <c r="U143" i="12"/>
  <c r="V142" i="12"/>
  <c r="V141" i="12"/>
  <c r="R140" i="12"/>
  <c r="R139" i="12"/>
  <c r="S138" i="12"/>
  <c r="T137" i="12"/>
  <c r="T136" i="12"/>
  <c r="U135" i="12"/>
  <c r="V134" i="12"/>
  <c r="V133" i="12"/>
  <c r="R132" i="12"/>
  <c r="R131" i="12"/>
  <c r="S130" i="12"/>
  <c r="T129" i="12"/>
  <c r="T128" i="12"/>
  <c r="U127" i="12"/>
  <c r="V126" i="12"/>
  <c r="V125" i="12"/>
  <c r="R124" i="12"/>
  <c r="R123" i="12"/>
  <c r="S122" i="12"/>
  <c r="T121" i="12"/>
  <c r="T120" i="12"/>
  <c r="U119" i="12"/>
  <c r="V118" i="12"/>
  <c r="V111" i="12"/>
  <c r="R111" i="12"/>
  <c r="T110" i="12"/>
  <c r="V109" i="12"/>
  <c r="R109" i="12"/>
  <c r="T108" i="12"/>
  <c r="V107" i="12"/>
  <c r="R107" i="12"/>
  <c r="T106" i="12"/>
  <c r="V105" i="12"/>
  <c r="R105" i="12"/>
  <c r="W105" i="12" s="1"/>
  <c r="T104" i="12"/>
  <c r="V103" i="12"/>
  <c r="R103" i="12"/>
  <c r="T102" i="12"/>
  <c r="V101" i="12"/>
  <c r="R101" i="12"/>
  <c r="T100" i="12"/>
  <c r="V99" i="12"/>
  <c r="R99" i="12"/>
  <c r="T98" i="12"/>
  <c r="V97" i="12"/>
  <c r="R97" i="12"/>
  <c r="T96" i="12"/>
  <c r="V95" i="12"/>
  <c r="R95" i="12"/>
  <c r="T94" i="12"/>
  <c r="V93" i="12"/>
  <c r="R93" i="12"/>
  <c r="T92" i="12"/>
  <c r="V91" i="12"/>
  <c r="R91" i="12"/>
  <c r="T90" i="12"/>
  <c r="V89" i="12"/>
  <c r="R89" i="12"/>
  <c r="T88" i="12"/>
  <c r="V87" i="12"/>
  <c r="R87" i="12"/>
  <c r="T86" i="12"/>
  <c r="V85" i="12"/>
  <c r="R85" i="12"/>
  <c r="T84" i="12"/>
  <c r="U175" i="12"/>
  <c r="V174" i="12"/>
  <c r="V173" i="12"/>
  <c r="R172" i="12"/>
  <c r="W172" i="12" s="1"/>
  <c r="R171" i="12"/>
  <c r="T54" i="12"/>
  <c r="Q33" i="12"/>
  <c r="Z5" i="12"/>
  <c r="U33" i="12"/>
  <c r="Y33" i="12"/>
  <c r="U57" i="12"/>
  <c r="Z9" i="12"/>
  <c r="V60" i="12"/>
  <c r="R60" i="12"/>
  <c r="S63" i="12"/>
  <c r="F26" i="12"/>
  <c r="J26" i="12"/>
  <c r="S67" i="12"/>
  <c r="Z18" i="12"/>
  <c r="V68" i="12"/>
  <c r="U69" i="12"/>
  <c r="Z21" i="12"/>
  <c r="U73" i="12"/>
  <c r="Z24" i="12"/>
  <c r="Z27" i="12"/>
  <c r="Z29" i="12"/>
  <c r="Z31" i="12"/>
  <c r="Q37" i="12"/>
  <c r="R54" i="12"/>
  <c r="S57" i="12"/>
  <c r="S58" i="12"/>
  <c r="T60" i="12"/>
  <c r="U63" i="12"/>
  <c r="V67" i="12"/>
  <c r="R69" i="12"/>
  <c r="R70" i="12"/>
  <c r="S73" i="12"/>
  <c r="T76" i="12"/>
  <c r="U78" i="12"/>
  <c r="U84" i="12"/>
  <c r="T85" i="12"/>
  <c r="S86" i="12"/>
  <c r="S87" i="12"/>
  <c r="R88" i="12"/>
  <c r="V90" i="12"/>
  <c r="U91" i="12"/>
  <c r="U92" i="12"/>
  <c r="T93" i="12"/>
  <c r="S94" i="12"/>
  <c r="S95" i="12"/>
  <c r="R96" i="12"/>
  <c r="V98" i="12"/>
  <c r="U99" i="12"/>
  <c r="U100" i="12"/>
  <c r="T101" i="12"/>
  <c r="S102" i="12"/>
  <c r="S103" i="12"/>
  <c r="R104" i="12"/>
  <c r="V106" i="12"/>
  <c r="U107" i="12"/>
  <c r="U108" i="12"/>
  <c r="T109" i="12"/>
  <c r="S110" i="12"/>
  <c r="S111" i="12"/>
  <c r="S118" i="12"/>
  <c r="T119" i="12"/>
  <c r="V120" i="12"/>
  <c r="V121" i="12"/>
  <c r="S124" i="12"/>
  <c r="T125" i="12"/>
  <c r="T126" i="12"/>
  <c r="V127" i="12"/>
  <c r="R130" i="12"/>
  <c r="T131" i="12"/>
  <c r="T132" i="12"/>
  <c r="U133" i="12"/>
  <c r="R136" i="12"/>
  <c r="R137" i="12"/>
  <c r="T138" i="12"/>
  <c r="U139" i="12"/>
  <c r="V140" i="12"/>
  <c r="R142" i="12"/>
  <c r="R143" i="12"/>
  <c r="S144" i="12"/>
  <c r="U145" i="12"/>
  <c r="V148" i="12"/>
  <c r="V149" i="12"/>
  <c r="R151" i="12"/>
  <c r="S152" i="12"/>
  <c r="T153" i="12"/>
  <c r="V154" i="12"/>
  <c r="V155" i="12"/>
  <c r="S158" i="12"/>
  <c r="T159" i="12"/>
  <c r="T160" i="12"/>
  <c r="V161" i="12"/>
  <c r="R164" i="12"/>
  <c r="T165" i="12"/>
  <c r="T166" i="12"/>
  <c r="U167" i="12"/>
  <c r="R170" i="12"/>
  <c r="U171" i="12"/>
  <c r="T173" i="12"/>
  <c r="R175" i="12"/>
  <c r="S55" i="12"/>
  <c r="Z8" i="12"/>
  <c r="Z11" i="12"/>
  <c r="Z14" i="12"/>
  <c r="L16" i="12"/>
  <c r="Z19" i="12"/>
  <c r="Z20" i="12"/>
  <c r="S71" i="12"/>
  <c r="T74" i="12"/>
  <c r="Z25" i="12"/>
  <c r="S75" i="12"/>
  <c r="U77" i="12"/>
  <c r="S79" i="12"/>
  <c r="S54" i="12"/>
  <c r="T55" i="12"/>
  <c r="T57" i="12"/>
  <c r="U60" i="12"/>
  <c r="V63" i="12"/>
  <c r="R67" i="12"/>
  <c r="S69" i="12"/>
  <c r="T71" i="12"/>
  <c r="T73" i="12"/>
  <c r="U74" i="12"/>
  <c r="U75" i="12"/>
  <c r="V77" i="12"/>
  <c r="V79" i="12"/>
  <c r="V84" i="12"/>
  <c r="U85" i="12"/>
  <c r="U86" i="12"/>
  <c r="T87" i="12"/>
  <c r="S88" i="12"/>
  <c r="S89" i="12"/>
  <c r="R90" i="12"/>
  <c r="V92" i="12"/>
  <c r="U93" i="12"/>
  <c r="U94" i="12"/>
  <c r="T95" i="12"/>
  <c r="S96" i="12"/>
  <c r="S97" i="12"/>
  <c r="R98" i="12"/>
  <c r="V100" i="12"/>
  <c r="U101" i="12"/>
  <c r="U102" i="12"/>
  <c r="T103" i="12"/>
  <c r="S104" i="12"/>
  <c r="S105" i="12"/>
  <c r="R106" i="12"/>
  <c r="V108" i="12"/>
  <c r="U109" i="12"/>
  <c r="U110" i="12"/>
  <c r="T111" i="12"/>
  <c r="T118" i="12"/>
  <c r="V119" i="12"/>
  <c r="R122" i="12"/>
  <c r="T123" i="12"/>
  <c r="T124" i="12"/>
  <c r="U125" i="12"/>
  <c r="R128" i="12"/>
  <c r="R129" i="12"/>
  <c r="T130" i="12"/>
  <c r="U131" i="12"/>
  <c r="V132" i="12"/>
  <c r="R134" i="12"/>
  <c r="R135" i="12"/>
  <c r="S136" i="12"/>
  <c r="U137" i="12"/>
  <c r="V138" i="12"/>
  <c r="V139" i="12"/>
  <c r="R141" i="12"/>
  <c r="S142" i="12"/>
  <c r="T143" i="12"/>
  <c r="V144" i="12"/>
  <c r="V145" i="12"/>
  <c r="S150" i="12"/>
  <c r="T151" i="12"/>
  <c r="T152" i="12"/>
  <c r="V153" i="12"/>
  <c r="R156" i="12"/>
  <c r="T157" i="12"/>
  <c r="T158" i="12"/>
  <c r="U159" i="12"/>
  <c r="R162" i="12"/>
  <c r="R163" i="12"/>
  <c r="T164" i="12"/>
  <c r="U165" i="12"/>
  <c r="V166" i="12"/>
  <c r="R168" i="12"/>
  <c r="R169" i="12"/>
  <c r="S170" i="12"/>
  <c r="V171" i="12"/>
  <c r="U173" i="12"/>
  <c r="T175" i="12"/>
  <c r="R64" i="12"/>
  <c r="R68" i="12"/>
  <c r="R76" i="12"/>
  <c r="R80" i="12"/>
  <c r="S45" i="12" l="1"/>
  <c r="T47" i="12"/>
  <c r="F23" i="12"/>
  <c r="V45" i="12"/>
  <c r="V47" i="12" s="1"/>
  <c r="R45" i="12"/>
  <c r="R46" i="12"/>
  <c r="S46" i="12"/>
  <c r="W121" i="12"/>
  <c r="W97" i="12"/>
  <c r="W123" i="12"/>
  <c r="W157" i="12"/>
  <c r="W149" i="12"/>
  <c r="W98" i="12"/>
  <c r="W92" i="12"/>
  <c r="W120" i="12"/>
  <c r="W145" i="12"/>
  <c r="W155" i="12"/>
  <c r="W167" i="12"/>
  <c r="W89" i="12"/>
  <c r="W139" i="12"/>
  <c r="W161" i="12"/>
  <c r="W141" i="12"/>
  <c r="W90" i="12"/>
  <c r="S42" i="12"/>
  <c r="W142" i="12"/>
  <c r="W137" i="12"/>
  <c r="W100" i="12"/>
  <c r="W127" i="12"/>
  <c r="W87" i="12"/>
  <c r="W108" i="12"/>
  <c r="W111" i="12"/>
  <c r="W132" i="12"/>
  <c r="W150" i="12"/>
  <c r="W166" i="12"/>
  <c r="W160" i="12"/>
  <c r="W171" i="12"/>
  <c r="W86" i="12"/>
  <c r="W169" i="12"/>
  <c r="W170" i="12"/>
  <c r="W130" i="12"/>
  <c r="S41" i="12"/>
  <c r="W95" i="12"/>
  <c r="W124" i="12"/>
  <c r="W140" i="12"/>
  <c r="W174" i="12"/>
  <c r="W118" i="12"/>
  <c r="W102" i="12"/>
  <c r="W168" i="12"/>
  <c r="W163" i="12"/>
  <c r="W134" i="12"/>
  <c r="W129" i="12"/>
  <c r="W106" i="12"/>
  <c r="W175" i="12"/>
  <c r="W151" i="12"/>
  <c r="W88" i="12"/>
  <c r="W85" i="12"/>
  <c r="W93" i="12"/>
  <c r="W101" i="12"/>
  <c r="W109" i="12"/>
  <c r="V53" i="12"/>
  <c r="W159" i="12"/>
  <c r="W138" i="12"/>
  <c r="W144" i="12"/>
  <c r="W152" i="12"/>
  <c r="R53" i="12"/>
  <c r="W125" i="12"/>
  <c r="W119" i="12"/>
  <c r="W104" i="12"/>
  <c r="W131" i="12"/>
  <c r="W165" i="12"/>
  <c r="W110" i="12"/>
  <c r="W153" i="12"/>
  <c r="W135" i="12"/>
  <c r="W164" i="12"/>
  <c r="W136" i="12"/>
  <c r="W103" i="12"/>
  <c r="W158" i="12"/>
  <c r="W162" i="12"/>
  <c r="W156" i="12"/>
  <c r="W128" i="12"/>
  <c r="W122" i="12"/>
  <c r="W143" i="12"/>
  <c r="W96" i="12"/>
  <c r="W91" i="12"/>
  <c r="W99" i="12"/>
  <c r="W107" i="12"/>
  <c r="W154" i="12"/>
  <c r="W133" i="12"/>
  <c r="W84" i="12"/>
  <c r="W148" i="12"/>
  <c r="T53" i="12"/>
  <c r="W126" i="12"/>
  <c r="W94" i="12"/>
  <c r="S47" i="12" l="1"/>
  <c r="R47" i="12"/>
  <c r="R82" i="12"/>
  <c r="V51" i="12"/>
  <c r="A3" i="2" l="1"/>
  <c r="A4" i="2"/>
  <c r="A5" i="2"/>
  <c r="A6" i="2"/>
  <c r="A7" i="2"/>
  <c r="A8" i="2"/>
  <c r="A9" i="2"/>
  <c r="A10" i="2"/>
  <c r="A2" i="2"/>
</calcChain>
</file>

<file path=xl/comments1.xml><?xml version="1.0" encoding="utf-8"?>
<comments xmlns="http://schemas.openxmlformats.org/spreadsheetml/2006/main">
  <authors>
    <author>Windows User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Last name, First name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F, P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CourseID +" "+ SessionID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CourseID +" "+ SessionID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CourseID +" "+ SessionID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CourseID +" "+ SessionID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Calculated Session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CS+3 digits string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3 digits string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U, G</t>
        </r>
      </text>
    </comment>
  </commentList>
</comments>
</file>

<file path=xl/sharedStrings.xml><?xml version="1.0" encoding="utf-8"?>
<sst xmlns="http://schemas.openxmlformats.org/spreadsheetml/2006/main" count="959" uniqueCount="99">
  <si>
    <t>Name</t>
  </si>
  <si>
    <t>Full/Part-time</t>
  </si>
  <si>
    <t>Preference_1</t>
  </si>
  <si>
    <t>Preference_2</t>
  </si>
  <si>
    <t>Preference_3</t>
  </si>
  <si>
    <t>Preference_4</t>
  </si>
  <si>
    <t>Course ID</t>
  </si>
  <si>
    <t>Session ID</t>
  </si>
  <si>
    <t>Level</t>
  </si>
  <si>
    <t>Professor</t>
  </si>
  <si>
    <t>A, B</t>
  </si>
  <si>
    <t>C, D</t>
  </si>
  <si>
    <t>E, F</t>
  </si>
  <si>
    <t>G, H</t>
  </si>
  <si>
    <t>I, J</t>
  </si>
  <si>
    <t>P</t>
  </si>
  <si>
    <t>F</t>
  </si>
  <si>
    <t>ID</t>
  </si>
  <si>
    <t>Score</t>
  </si>
  <si>
    <t>Decision</t>
  </si>
  <si>
    <t>Objective:</t>
  </si>
  <si>
    <t>Constraint:</t>
  </si>
  <si>
    <t>(Max)</t>
  </si>
  <si>
    <t>&gt;=</t>
  </si>
  <si>
    <t>1. 75% taught by full-time</t>
  </si>
  <si>
    <t>2. Binary Decision variable</t>
  </si>
  <si>
    <t>3. Each course has one and only one professor</t>
  </si>
  <si>
    <t>Session</t>
  </si>
  <si>
    <t>U</t>
  </si>
  <si>
    <t>G</t>
  </si>
  <si>
    <t>a</t>
  </si>
  <si>
    <t>b</t>
  </si>
  <si>
    <t>A</t>
  </si>
  <si>
    <t>B</t>
  </si>
  <si>
    <t>C</t>
  </si>
  <si>
    <t>D</t>
  </si>
  <si>
    <t>E</t>
  </si>
  <si>
    <t>H</t>
  </si>
  <si>
    <t>TimeSlot</t>
  </si>
  <si>
    <t>Start</t>
  </si>
  <si>
    <t>End</t>
  </si>
  <si>
    <t>I</t>
  </si>
  <si>
    <t>J</t>
  </si>
  <si>
    <t>CS100</t>
  </si>
  <si>
    <t>CS200</t>
  </si>
  <si>
    <t>CS300</t>
  </si>
  <si>
    <t>CS400</t>
  </si>
  <si>
    <t>CS500</t>
  </si>
  <si>
    <t>100</t>
  </si>
  <si>
    <t>200</t>
  </si>
  <si>
    <t>300</t>
  </si>
  <si>
    <t>CS100 100</t>
  </si>
  <si>
    <t>CS100 200</t>
  </si>
  <si>
    <t>CS100 300</t>
  </si>
  <si>
    <t>CS300 100</t>
  </si>
  <si>
    <t>CS200 100</t>
  </si>
  <si>
    <t>CS200 200</t>
  </si>
  <si>
    <t>CS400 100</t>
  </si>
  <si>
    <t>CS500 100</t>
  </si>
  <si>
    <t>CS500 200</t>
  </si>
  <si>
    <t>Block</t>
  </si>
  <si>
    <t>1. Each class has one and only one block.</t>
  </si>
  <si>
    <t>2. The variance of number of classes in each block should not be greater than 1</t>
  </si>
  <si>
    <t>Undergraduate:</t>
  </si>
  <si>
    <t>&lt;=</t>
  </si>
  <si>
    <t>Graduate:</t>
  </si>
  <si>
    <t>BeforeNoon</t>
  </si>
  <si>
    <t>AfterNoon</t>
  </si>
  <si>
    <t>TimePeriod</t>
  </si>
  <si>
    <t>Half</t>
  </si>
  <si>
    <t>3. For undergraduate courses with multiple sessions, at least one session has to meet before noon and one session has to meet after noon.</t>
  </si>
  <si>
    <t>=</t>
  </si>
  <si>
    <t>5. One professor can only teach one session in one block.</t>
  </si>
  <si>
    <t>6. No one block can contain two courses that could be taken simultaneously by a student, unless there are other sessions can be taken, to avoid creating time conflicts for students, which means prerequisite needs to be taken into consideration.</t>
  </si>
  <si>
    <t>F/P</t>
  </si>
  <si>
    <t>Input</t>
  </si>
  <si>
    <t>Class#</t>
  </si>
  <si>
    <t>Period#</t>
  </si>
  <si>
    <t>4. Binary Decision variable</t>
  </si>
  <si>
    <t>Course#</t>
  </si>
  <si>
    <t>Non-Pre-req: 0</t>
  </si>
  <si>
    <t>Pre-req: &gt;0</t>
  </si>
  <si>
    <t>Pre-req lines:</t>
  </si>
  <si>
    <t>Pre-req input</t>
  </si>
  <si>
    <t>Op 1: Single Course</t>
  </si>
  <si>
    <t>Op 2: Pre-req</t>
  </si>
  <si>
    <t>Op 3: Multiple Sessions</t>
  </si>
  <si>
    <t># Multi-session</t>
  </si>
  <si>
    <t>NonPre-Req</t>
  </si>
  <si>
    <t/>
  </si>
  <si>
    <t>CourseID</t>
  </si>
  <si>
    <t xml:space="preserve"> </t>
  </si>
  <si>
    <t>Weekday</t>
  </si>
  <si>
    <t>Monday</t>
  </si>
  <si>
    <t>Tuesday</t>
  </si>
  <si>
    <t>Wednesday</t>
  </si>
  <si>
    <t>Friday</t>
  </si>
  <si>
    <t>Thursday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</si>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</sst>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2" fillId="2" borderId="0" xfId="0" applyFont="1" applyFill="1"/>
    <xf numFmtId="9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Fill="1" applyBorder="1"/>
    <xf numFmtId="0" fontId="0" fillId="0" borderId="0" xfId="0" applyAlignment="1">
      <alignment horizontal="left"/>
    </xf>
    <xf numFmtId="20" fontId="0" fillId="0" borderId="0" xfId="0" applyNumberFormat="1"/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4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4" fillId="2" borderId="8" xfId="0" applyFont="1" applyFill="1" applyBorder="1"/>
    <xf numFmtId="0" fontId="4" fillId="2" borderId="9" xfId="0" applyFont="1" applyFill="1" applyBorder="1"/>
    <xf numFmtId="0" fontId="4" fillId="2" borderId="10" xfId="0" applyFont="1" applyFill="1" applyBorder="1"/>
    <xf numFmtId="0" fontId="4" fillId="2" borderId="6" xfId="0" applyFont="1" applyFill="1" applyBorder="1"/>
    <xf numFmtId="0" fontId="4" fillId="2" borderId="11" xfId="0" applyFont="1" applyFill="1" applyBorder="1"/>
    <xf numFmtId="0" fontId="4" fillId="2" borderId="12" xfId="0" applyFont="1" applyFill="1" applyBorder="1"/>
    <xf numFmtId="0" fontId="4" fillId="2" borderId="14" xfId="0" applyFont="1" applyFill="1" applyBorder="1"/>
    <xf numFmtId="0" fontId="4" fillId="2" borderId="0" xfId="0" applyFont="1" applyFill="1" applyBorder="1"/>
    <xf numFmtId="0" fontId="4" fillId="2" borderId="15" xfId="0" applyFont="1" applyFill="1" applyBorder="1"/>
    <xf numFmtId="0" fontId="0" fillId="0" borderId="0" xfId="0" applyFill="1" applyBorder="1"/>
    <xf numFmtId="0" fontId="0" fillId="0" borderId="0" xfId="0" applyFill="1"/>
    <xf numFmtId="0" fontId="0" fillId="4" borderId="0" xfId="0" applyFill="1"/>
    <xf numFmtId="9" fontId="0" fillId="4" borderId="0" xfId="0" applyNumberFormat="1" applyFill="1"/>
    <xf numFmtId="0" fontId="0" fillId="0" borderId="0" xfId="1" applyNumberFormat="1" applyFont="1" applyFill="1" applyBorder="1"/>
    <xf numFmtId="0" fontId="0" fillId="0" borderId="3" xfId="1" applyNumberFormat="1" applyFont="1" applyFill="1" applyBorder="1"/>
    <xf numFmtId="0" fontId="0" fillId="0" borderId="4" xfId="1" applyNumberFormat="1" applyFont="1" applyFill="1" applyBorder="1"/>
    <xf numFmtId="0" fontId="4" fillId="3" borderId="19" xfId="0" applyFont="1" applyFill="1" applyBorder="1"/>
    <xf numFmtId="0" fontId="0" fillId="0" borderId="20" xfId="0" applyBorder="1"/>
    <xf numFmtId="10" fontId="0" fillId="0" borderId="0" xfId="1" applyNumberFormat="1" applyFont="1" applyBorder="1"/>
    <xf numFmtId="10" fontId="0" fillId="0" borderId="3" xfId="1" applyNumberFormat="1" applyFont="1" applyBorder="1"/>
    <xf numFmtId="10" fontId="0" fillId="0" borderId="0" xfId="0" applyNumberFormat="1" applyBorder="1"/>
    <xf numFmtId="10" fontId="0" fillId="0" borderId="3" xfId="0" applyNumberFormat="1" applyBorder="1"/>
    <xf numFmtId="10" fontId="0" fillId="0" borderId="4" xfId="0" applyNumberFormat="1" applyBorder="1"/>
    <xf numFmtId="10" fontId="0" fillId="0" borderId="5" xfId="0" applyNumberFormat="1" applyBorder="1"/>
    <xf numFmtId="0" fontId="4" fillId="2" borderId="19" xfId="0" applyFont="1" applyFill="1" applyBorder="1"/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4" fillId="5" borderId="0" xfId="0" applyFont="1" applyFill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Fill="1" applyBorder="1"/>
    <xf numFmtId="0" fontId="0" fillId="4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0" borderId="8" xfId="0" applyBorder="1" applyAlignment="1">
      <alignment horizontal="right"/>
    </xf>
    <xf numFmtId="0" fontId="0" fillId="0" borderId="8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5" xfId="1" applyNumberFormat="1" applyFont="1" applyFill="1" applyBorder="1"/>
    <xf numFmtId="0" fontId="0" fillId="0" borderId="0" xfId="0" applyFont="1" applyFill="1"/>
    <xf numFmtId="0" fontId="0" fillId="0" borderId="0" xfId="0" pivotButton="1" applyBorder="1"/>
    <xf numFmtId="20" fontId="0" fillId="0" borderId="0" xfId="0" applyNumberFormat="1" applyBorder="1"/>
    <xf numFmtId="0" fontId="0" fillId="0" borderId="0" xfId="0" applyNumberFormat="1" applyBorder="1"/>
  </cellXfs>
  <cellStyles count="2">
    <cellStyle name="Normal" xfId="0" builtinId="0"/>
    <cellStyle name="Percent" xfId="1" builtinId="5"/>
  </cellStyles>
  <dxfs count="228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2791.654956597224" createdVersion="5" refreshedVersion="5" minRefreshableVersion="3" recordCount="44">
  <cacheSource type="worksheet">
    <worksheetSource ref="A1:K45" sheet="Solution Data"/>
  </cacheSource>
  <cacheFields count="11">
    <cacheField name="ID" numFmtId="0">
      <sharedItems containsBlank="1"/>
    </cacheField>
    <cacheField name="Block" numFmtId="0">
      <sharedItems containsSemiMixedTypes="0" containsString="0" containsNumber="1" containsInteger="1" minValue="1" maxValue="28" count="2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</sharedItems>
    </cacheField>
    <cacheField name="Session" numFmtId="0">
      <sharedItems/>
    </cacheField>
    <cacheField name="Weekday" numFmtId="0">
      <sharedItems count="5">
        <s v="Monday"/>
        <s v="Wednesday"/>
        <s v="Tuesday"/>
        <s v="Friday"/>
        <s v="Thursday"/>
      </sharedItems>
    </cacheField>
    <cacheField name="Level" numFmtId="0">
      <sharedItems/>
    </cacheField>
    <cacheField name="TimeSlot" numFmtId="0">
      <sharedItems count="10">
        <s v="A"/>
        <s v="B"/>
        <s v="C"/>
        <s v="D"/>
        <s v="E"/>
        <s v="F"/>
        <s v="G"/>
        <s v="H"/>
        <s v="I"/>
        <s v="J"/>
      </sharedItems>
    </cacheField>
    <cacheField name="Start" numFmtId="20">
      <sharedItems containsSemiMixedTypes="0" containsNonDate="0" containsDate="1" containsString="0" minDate="1899-12-30T08:00:00" maxDate="1899-12-30T19:30:00" count="8">
        <d v="1899-12-30T08:00:00"/>
        <d v="1899-12-30T09:30:00"/>
        <d v="1899-12-30T11:00:00"/>
        <d v="1899-12-30T12:30:00"/>
        <d v="1899-12-30T14:00:00"/>
        <d v="1899-12-30T15:30:00"/>
        <d v="1899-12-30T17:00:00"/>
        <d v="1899-12-30T19:30:00"/>
      </sharedItems>
    </cacheField>
    <cacheField name="End" numFmtId="20">
      <sharedItems containsSemiMixedTypes="0" containsNonDate="0" containsDate="1" containsString="0" minDate="1899-12-30T09:20:00" maxDate="1899-12-30T21:50:00" count="9">
        <d v="1899-12-30T09:20:00"/>
        <d v="1899-12-30T10:50:00"/>
        <d v="1899-12-30T12:20:00"/>
        <d v="1899-12-30T13:50:00"/>
        <d v="1899-12-30T13:20:00"/>
        <d v="1899-12-30T16:50:00"/>
        <d v="1899-12-30T18:20:00"/>
        <d v="1899-12-30T19:20:00"/>
        <d v="1899-12-30T21:50:00"/>
      </sharedItems>
    </cacheField>
    <cacheField name="TimePeriod" numFmtId="0">
      <sharedItems/>
    </cacheField>
    <cacheField name="Professor" numFmtId="0">
      <sharedItems containsBlank="1" count="6">
        <m/>
        <s v="I, J"/>
        <s v="A, B"/>
        <s v="C, D"/>
        <s v="G, H"/>
        <s v="E, F"/>
      </sharedItems>
    </cacheField>
    <cacheField name="CourseID" numFmtId="0">
      <sharedItems containsBlank="1" count="10">
        <m/>
        <s v="CS500 200"/>
        <s v="CS100 300"/>
        <s v="CS500 100"/>
        <s v="CS200 200"/>
        <s v="CS100 100"/>
        <s v="CS400 100"/>
        <s v="CS200 100"/>
        <s v="CS300 100"/>
        <s v="CS100 2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m/>
    <x v="0"/>
    <s v="a"/>
    <x v="0"/>
    <s v="U"/>
    <x v="0"/>
    <x v="0"/>
    <x v="0"/>
    <s v="BeforeNoon"/>
    <x v="0"/>
    <x v="0"/>
  </r>
  <r>
    <m/>
    <x v="0"/>
    <s v="b"/>
    <x v="1"/>
    <s v="U"/>
    <x v="0"/>
    <x v="0"/>
    <x v="0"/>
    <s v="BeforeNoon"/>
    <x v="0"/>
    <x v="0"/>
  </r>
  <r>
    <m/>
    <x v="1"/>
    <s v="a"/>
    <x v="2"/>
    <s v="U"/>
    <x v="0"/>
    <x v="0"/>
    <x v="0"/>
    <s v="BeforeNoon"/>
    <x v="0"/>
    <x v="0"/>
  </r>
  <r>
    <m/>
    <x v="1"/>
    <s v="b"/>
    <x v="3"/>
    <s v="U"/>
    <x v="0"/>
    <x v="0"/>
    <x v="0"/>
    <s v="BeforeNoon"/>
    <x v="0"/>
    <x v="0"/>
  </r>
  <r>
    <m/>
    <x v="2"/>
    <s v="a"/>
    <x v="4"/>
    <s v="U"/>
    <x v="0"/>
    <x v="0"/>
    <x v="0"/>
    <s v="BeforeNoon"/>
    <x v="0"/>
    <x v="0"/>
  </r>
  <r>
    <m/>
    <x v="2"/>
    <s v="b"/>
    <x v="4"/>
    <s v="U"/>
    <x v="1"/>
    <x v="1"/>
    <x v="1"/>
    <s v="BeforeNoon"/>
    <x v="0"/>
    <x v="0"/>
  </r>
  <r>
    <m/>
    <x v="3"/>
    <s v="a"/>
    <x v="0"/>
    <s v="U"/>
    <x v="1"/>
    <x v="1"/>
    <x v="1"/>
    <s v="BeforeNoon"/>
    <x v="0"/>
    <x v="0"/>
  </r>
  <r>
    <m/>
    <x v="3"/>
    <s v="b"/>
    <x v="1"/>
    <s v="U"/>
    <x v="1"/>
    <x v="1"/>
    <x v="1"/>
    <s v="BeforeNoon"/>
    <x v="0"/>
    <x v="0"/>
  </r>
  <r>
    <m/>
    <x v="4"/>
    <s v="a"/>
    <x v="2"/>
    <s v="U"/>
    <x v="1"/>
    <x v="1"/>
    <x v="1"/>
    <s v="BeforeNoon"/>
    <x v="0"/>
    <x v="0"/>
  </r>
  <r>
    <m/>
    <x v="4"/>
    <s v="b"/>
    <x v="3"/>
    <s v="U"/>
    <x v="1"/>
    <x v="1"/>
    <x v="1"/>
    <s v="BeforeNoon"/>
    <x v="0"/>
    <x v="0"/>
  </r>
  <r>
    <s v="6aI, JCS500 200"/>
    <x v="5"/>
    <s v="a"/>
    <x v="0"/>
    <s v="U"/>
    <x v="2"/>
    <x v="2"/>
    <x v="2"/>
    <s v="BeforeNoon"/>
    <x v="1"/>
    <x v="1"/>
  </r>
  <r>
    <s v="6bI, JCS500 200"/>
    <x v="5"/>
    <s v="b"/>
    <x v="4"/>
    <s v="U"/>
    <x v="2"/>
    <x v="2"/>
    <x v="2"/>
    <s v="BeforeNoon"/>
    <x v="1"/>
    <x v="1"/>
  </r>
  <r>
    <s v="7aA, BCS100 300"/>
    <x v="6"/>
    <s v="a"/>
    <x v="2"/>
    <s v="U"/>
    <x v="2"/>
    <x v="2"/>
    <x v="2"/>
    <s v="BeforeNoon"/>
    <x v="2"/>
    <x v="2"/>
  </r>
  <r>
    <s v="7bA, BCS100 300"/>
    <x v="6"/>
    <s v="b"/>
    <x v="3"/>
    <s v="U"/>
    <x v="2"/>
    <x v="2"/>
    <x v="2"/>
    <s v="BeforeNoon"/>
    <x v="2"/>
    <x v="2"/>
  </r>
  <r>
    <m/>
    <x v="7"/>
    <s v="a"/>
    <x v="0"/>
    <s v="U"/>
    <x v="3"/>
    <x v="3"/>
    <x v="3"/>
    <s v="AfterNoon"/>
    <x v="0"/>
    <x v="0"/>
  </r>
  <r>
    <m/>
    <x v="7"/>
    <s v="b"/>
    <x v="4"/>
    <s v="U"/>
    <x v="3"/>
    <x v="3"/>
    <x v="3"/>
    <s v="AfterNoon"/>
    <x v="0"/>
    <x v="0"/>
  </r>
  <r>
    <m/>
    <x v="8"/>
    <s v="a"/>
    <x v="2"/>
    <s v="U"/>
    <x v="3"/>
    <x v="3"/>
    <x v="3"/>
    <s v="AfterNoon"/>
    <x v="0"/>
    <x v="0"/>
  </r>
  <r>
    <m/>
    <x v="8"/>
    <s v="b"/>
    <x v="3"/>
    <s v="U"/>
    <x v="3"/>
    <x v="3"/>
    <x v="3"/>
    <s v="AfterNoon"/>
    <x v="0"/>
    <x v="0"/>
  </r>
  <r>
    <m/>
    <x v="9"/>
    <s v="a"/>
    <x v="1"/>
    <s v="U"/>
    <x v="2"/>
    <x v="2"/>
    <x v="2"/>
    <s v="Half"/>
    <x v="0"/>
    <x v="0"/>
  </r>
  <r>
    <m/>
    <x v="9"/>
    <s v="b"/>
    <x v="1"/>
    <s v="U"/>
    <x v="3"/>
    <x v="3"/>
    <x v="3"/>
    <s v="Half"/>
    <x v="0"/>
    <x v="0"/>
  </r>
  <r>
    <s v="11aI, JCS500 100"/>
    <x v="10"/>
    <s v="a"/>
    <x v="0"/>
    <s v="U"/>
    <x v="4"/>
    <x v="4"/>
    <x v="4"/>
    <s v="AfterNoon"/>
    <x v="1"/>
    <x v="3"/>
  </r>
  <r>
    <s v="11bI, JCS500 100"/>
    <x v="10"/>
    <s v="b"/>
    <x v="4"/>
    <s v="U"/>
    <x v="4"/>
    <x v="4"/>
    <x v="4"/>
    <s v="AfterNoon"/>
    <x v="1"/>
    <x v="3"/>
  </r>
  <r>
    <s v="12aC, DCS200 200"/>
    <x v="11"/>
    <s v="a"/>
    <x v="0"/>
    <s v="U"/>
    <x v="5"/>
    <x v="5"/>
    <x v="5"/>
    <s v="AfterNoon"/>
    <x v="3"/>
    <x v="4"/>
  </r>
  <r>
    <s v="12bC, DCS200 200"/>
    <x v="11"/>
    <s v="b"/>
    <x v="1"/>
    <s v="U"/>
    <x v="5"/>
    <x v="5"/>
    <x v="5"/>
    <s v="AfterNoon"/>
    <x v="3"/>
    <x v="4"/>
  </r>
  <r>
    <m/>
    <x v="12"/>
    <s v="a"/>
    <x v="2"/>
    <s v="U"/>
    <x v="5"/>
    <x v="5"/>
    <x v="5"/>
    <s v="AfterNoon"/>
    <x v="0"/>
    <x v="0"/>
  </r>
  <r>
    <m/>
    <x v="12"/>
    <s v="b"/>
    <x v="4"/>
    <s v="U"/>
    <x v="5"/>
    <x v="5"/>
    <x v="5"/>
    <s v="AfterNoon"/>
    <x v="0"/>
    <x v="0"/>
  </r>
  <r>
    <s v="14aA, BCS100 100"/>
    <x v="13"/>
    <s v="a"/>
    <x v="0"/>
    <s v="U"/>
    <x v="6"/>
    <x v="6"/>
    <x v="6"/>
    <s v="AfterNoon"/>
    <x v="2"/>
    <x v="5"/>
  </r>
  <r>
    <s v="14bA, BCS100 100"/>
    <x v="13"/>
    <s v="b"/>
    <x v="1"/>
    <s v="U"/>
    <x v="6"/>
    <x v="6"/>
    <x v="6"/>
    <s v="AfterNoon"/>
    <x v="2"/>
    <x v="5"/>
  </r>
  <r>
    <m/>
    <x v="14"/>
    <s v="a"/>
    <x v="2"/>
    <s v="U"/>
    <x v="6"/>
    <x v="6"/>
    <x v="6"/>
    <s v="AfterNoon"/>
    <x v="0"/>
    <x v="0"/>
  </r>
  <r>
    <m/>
    <x v="14"/>
    <s v="b"/>
    <x v="4"/>
    <s v="U"/>
    <x v="6"/>
    <x v="6"/>
    <x v="6"/>
    <s v="AfterNoon"/>
    <x v="0"/>
    <x v="0"/>
  </r>
  <r>
    <s v="16aG, HCS400 100"/>
    <x v="15"/>
    <s v="a"/>
    <x v="3"/>
    <s v="U"/>
    <x v="4"/>
    <x v="4"/>
    <x v="4"/>
    <s v="AfterNoon"/>
    <x v="4"/>
    <x v="6"/>
  </r>
  <r>
    <s v="16bG, HCS400 100"/>
    <x v="15"/>
    <s v="b"/>
    <x v="3"/>
    <s v="U"/>
    <x v="5"/>
    <x v="5"/>
    <x v="5"/>
    <s v="AfterNoon"/>
    <x v="4"/>
    <x v="6"/>
  </r>
  <r>
    <s v="17aC, DCS200 100"/>
    <x v="16"/>
    <s v="a"/>
    <x v="0"/>
    <s v="U"/>
    <x v="7"/>
    <x v="6"/>
    <x v="6"/>
    <s v="AfterNoon"/>
    <x v="3"/>
    <x v="7"/>
  </r>
  <r>
    <s v="18aE, FCS300 100"/>
    <x v="17"/>
    <s v="a"/>
    <x v="2"/>
    <s v="U"/>
    <x v="7"/>
    <x v="6"/>
    <x v="6"/>
    <s v="AfterNoon"/>
    <x v="5"/>
    <x v="8"/>
  </r>
  <r>
    <s v="19aA, BCS100 200"/>
    <x v="18"/>
    <s v="a"/>
    <x v="1"/>
    <s v="U"/>
    <x v="7"/>
    <x v="6"/>
    <x v="6"/>
    <s v="AfterNoon"/>
    <x v="2"/>
    <x v="9"/>
  </r>
  <r>
    <m/>
    <x v="19"/>
    <s v="a"/>
    <x v="4"/>
    <s v="U"/>
    <x v="7"/>
    <x v="6"/>
    <x v="6"/>
    <s v="AfterNoon"/>
    <x v="0"/>
    <x v="0"/>
  </r>
  <r>
    <m/>
    <x v="20"/>
    <s v="a"/>
    <x v="0"/>
    <s v="G"/>
    <x v="8"/>
    <x v="6"/>
    <x v="7"/>
    <s v="AfterNoon"/>
    <x v="0"/>
    <x v="0"/>
  </r>
  <r>
    <m/>
    <x v="21"/>
    <s v="a"/>
    <x v="2"/>
    <s v="G"/>
    <x v="8"/>
    <x v="6"/>
    <x v="7"/>
    <s v="AfterNoon"/>
    <x v="0"/>
    <x v="0"/>
  </r>
  <r>
    <m/>
    <x v="22"/>
    <s v="a"/>
    <x v="1"/>
    <s v="G"/>
    <x v="8"/>
    <x v="6"/>
    <x v="7"/>
    <s v="AfterNoon"/>
    <x v="0"/>
    <x v="0"/>
  </r>
  <r>
    <m/>
    <x v="23"/>
    <s v="a"/>
    <x v="4"/>
    <s v="G"/>
    <x v="8"/>
    <x v="6"/>
    <x v="7"/>
    <s v="AfterNoon"/>
    <x v="0"/>
    <x v="0"/>
  </r>
  <r>
    <m/>
    <x v="24"/>
    <s v="a"/>
    <x v="0"/>
    <s v="G"/>
    <x v="9"/>
    <x v="7"/>
    <x v="8"/>
    <s v="AfterNoon"/>
    <x v="0"/>
    <x v="0"/>
  </r>
  <r>
    <m/>
    <x v="25"/>
    <s v="a"/>
    <x v="2"/>
    <s v="G"/>
    <x v="9"/>
    <x v="7"/>
    <x v="8"/>
    <s v="AfterNoon"/>
    <x v="0"/>
    <x v="0"/>
  </r>
  <r>
    <m/>
    <x v="26"/>
    <s v="a"/>
    <x v="1"/>
    <s v="G"/>
    <x v="9"/>
    <x v="7"/>
    <x v="8"/>
    <s v="AfterNoon"/>
    <x v="0"/>
    <x v="0"/>
  </r>
  <r>
    <m/>
    <x v="27"/>
    <s v="a"/>
    <x v="4"/>
    <s v="G"/>
    <x v="9"/>
    <x v="7"/>
    <x v="8"/>
    <s v="AfterNoon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34" applyNumberFormats="0" applyBorderFormats="0" applyFontFormats="0" applyPatternFormats="0" applyAlignmentFormats="0" applyWidthHeightFormats="1" dataCaption="Values" updatedVersion="5" minRefreshableVersion="3" showDrill="0" showDataTips="0" useAutoFormatting="1" rowGrandTotals="0" colGrandTotals="0" itemPrintTitles="1" createdVersion="5" indent="0" showHeaders="0" compact="0" compactData="0" multipleFieldFilters="0">
  <location ref="A1:K33" firstHeaderRow="1" firstDataRow="2" firstDataCol="6"/>
  <pivotFields count="11">
    <pivotField dataField="1" compact="0" outline="0" showAll="0"/>
    <pivotField axis="axisRow" compact="0" outline="0" showAll="0" defaultSubtota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compact="0" outline="0" showAll="0"/>
    <pivotField axis="axisCol" compact="0" outline="0" showAll="0" defaultSubtotal="0">
      <items count="5">
        <item x="0"/>
        <item x="2"/>
        <item x="1"/>
        <item x="4"/>
        <item x="3"/>
      </items>
    </pivotField>
    <pivotField compact="0" outline="0" showAll="0"/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compact="0" numFmtId="2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axis="axisRow" compact="0" numFmtId="20" outline="0" showAll="0" defaultSubtotal="0">
      <items count="9">
        <item x="0"/>
        <item x="1"/>
        <item x="2"/>
        <item x="4"/>
        <item x="3"/>
        <item x="5"/>
        <item x="6"/>
        <item x="7"/>
        <item x="8"/>
      </items>
    </pivotField>
    <pivotField compact="0" outline="0" showAll="0"/>
    <pivotField axis="axisRow" compact="0" outline="0" showAll="0" defaultSubtotal="0">
      <items count="6">
        <item x="2"/>
        <item x="3"/>
        <item x="5"/>
        <item x="4"/>
        <item x="1"/>
        <item n=" " x="0"/>
      </items>
    </pivotField>
    <pivotField axis="axisRow" compact="0" outline="0" showAll="0" defaultSubtotal="0">
      <items count="10">
        <item x="5"/>
        <item x="9"/>
        <item x="2"/>
        <item x="7"/>
        <item x="4"/>
        <item x="8"/>
        <item x="6"/>
        <item x="3"/>
        <item x="1"/>
        <item n=" " x="0"/>
      </items>
    </pivotField>
  </pivotFields>
  <rowFields count="6">
    <field x="5"/>
    <field x="1"/>
    <field x="6"/>
    <field x="7"/>
    <field x="9"/>
    <field x="10"/>
  </rowFields>
  <rowItems count="31">
    <i>
      <x/>
      <x/>
      <x/>
      <x/>
      <x v="5"/>
      <x v="9"/>
    </i>
    <i r="1">
      <x v="1"/>
      <x/>
      <x/>
      <x v="5"/>
      <x v="9"/>
    </i>
    <i r="1">
      <x v="2"/>
      <x/>
      <x/>
      <x v="5"/>
      <x v="9"/>
    </i>
    <i>
      <x v="1"/>
      <x v="2"/>
      <x v="1"/>
      <x v="1"/>
      <x v="5"/>
      <x v="9"/>
    </i>
    <i r="1">
      <x v="3"/>
      <x v="1"/>
      <x v="1"/>
      <x v="5"/>
      <x v="9"/>
    </i>
    <i r="1">
      <x v="4"/>
      <x v="1"/>
      <x v="1"/>
      <x v="5"/>
      <x v="9"/>
    </i>
    <i>
      <x v="2"/>
      <x v="5"/>
      <x v="2"/>
      <x v="2"/>
      <x v="4"/>
      <x v="8"/>
    </i>
    <i r="1">
      <x v="6"/>
      <x v="2"/>
      <x v="2"/>
      <x/>
      <x v="2"/>
    </i>
    <i r="1">
      <x v="9"/>
      <x v="2"/>
      <x v="2"/>
      <x v="5"/>
      <x v="9"/>
    </i>
    <i>
      <x v="3"/>
      <x v="7"/>
      <x v="3"/>
      <x v="4"/>
      <x v="5"/>
      <x v="9"/>
    </i>
    <i r="1">
      <x v="8"/>
      <x v="3"/>
      <x v="4"/>
      <x v="5"/>
      <x v="9"/>
    </i>
    <i r="1">
      <x v="9"/>
      <x v="3"/>
      <x v="4"/>
      <x v="5"/>
      <x v="9"/>
    </i>
    <i>
      <x v="4"/>
      <x v="10"/>
      <x v="4"/>
      <x v="3"/>
      <x v="4"/>
      <x v="7"/>
    </i>
    <i r="1">
      <x v="15"/>
      <x v="4"/>
      <x v="3"/>
      <x v="3"/>
      <x v="6"/>
    </i>
    <i>
      <x v="5"/>
      <x v="11"/>
      <x v="5"/>
      <x v="5"/>
      <x v="1"/>
      <x v="4"/>
    </i>
    <i r="1">
      <x v="12"/>
      <x v="5"/>
      <x v="5"/>
      <x v="5"/>
      <x v="9"/>
    </i>
    <i r="1">
      <x v="15"/>
      <x v="5"/>
      <x v="5"/>
      <x v="3"/>
      <x v="6"/>
    </i>
    <i>
      <x v="6"/>
      <x v="13"/>
      <x v="6"/>
      <x v="6"/>
      <x/>
      <x/>
    </i>
    <i r="1">
      <x v="14"/>
      <x v="6"/>
      <x v="6"/>
      <x v="5"/>
      <x v="9"/>
    </i>
    <i>
      <x v="7"/>
      <x v="16"/>
      <x v="6"/>
      <x v="6"/>
      <x v="1"/>
      <x v="3"/>
    </i>
    <i r="1">
      <x v="17"/>
      <x v="6"/>
      <x v="6"/>
      <x v="2"/>
      <x v="5"/>
    </i>
    <i r="1">
      <x v="18"/>
      <x v="6"/>
      <x v="6"/>
      <x/>
      <x v="1"/>
    </i>
    <i r="1">
      <x v="19"/>
      <x v="6"/>
      <x v="6"/>
      <x v="5"/>
      <x v="9"/>
    </i>
    <i>
      <x v="8"/>
      <x v="20"/>
      <x v="6"/>
      <x v="7"/>
      <x v="5"/>
      <x v="9"/>
    </i>
    <i r="1">
      <x v="21"/>
      <x v="6"/>
      <x v="7"/>
      <x v="5"/>
      <x v="9"/>
    </i>
    <i r="1">
      <x v="22"/>
      <x v="6"/>
      <x v="7"/>
      <x v="5"/>
      <x v="9"/>
    </i>
    <i r="1">
      <x v="23"/>
      <x v="6"/>
      <x v="7"/>
      <x v="5"/>
      <x v="9"/>
    </i>
    <i>
      <x v="9"/>
      <x v="24"/>
      <x v="7"/>
      <x v="8"/>
      <x v="5"/>
      <x v="9"/>
    </i>
    <i r="1">
      <x v="25"/>
      <x v="7"/>
      <x v="8"/>
      <x v="5"/>
      <x v="9"/>
    </i>
    <i r="1">
      <x v="26"/>
      <x v="7"/>
      <x v="8"/>
      <x v="5"/>
      <x v="9"/>
    </i>
    <i r="1">
      <x v="27"/>
      <x v="7"/>
      <x v="8"/>
      <x v="5"/>
      <x v="9"/>
    </i>
  </rowItems>
  <colFields count="1">
    <field x="3"/>
  </colFields>
  <colItems count="5">
    <i>
      <x/>
    </i>
    <i>
      <x v="1"/>
    </i>
    <i>
      <x v="2"/>
    </i>
    <i>
      <x v="3"/>
    </i>
    <i>
      <x v="4"/>
    </i>
  </colItems>
  <dataFields count="1">
    <dataField name="Count of ID" fld="0" subtotal="count" baseField="0" baseItem="0"/>
  </dataFields>
  <formats count="152">
    <format dxfId="0">
      <pivotArea type="all" dataOnly="0" outline="0" fieldPosition="0"/>
    </format>
    <format dxfId="1">
      <pivotArea outline="0" collapsedLevelsAreSubtotals="1" fieldPosition="0"/>
    </format>
    <format dxfId="2">
      <pivotArea dataOnly="0" labelOnly="1" outline="0" fieldPosition="0">
        <references count="1">
          <reference field="5" count="0"/>
        </references>
      </pivotArea>
    </format>
    <format dxfId="3">
      <pivotArea dataOnly="0" labelOnly="1" outline="0" fieldPosition="0">
        <references count="2">
          <reference field="1" count="5">
            <x v="0"/>
            <x v="1"/>
            <x v="2"/>
            <x v="3"/>
            <x v="4"/>
          </reference>
          <reference field="5" count="1" selected="0">
            <x v="0"/>
          </reference>
        </references>
      </pivotArea>
    </format>
    <format dxfId="4">
      <pivotArea dataOnly="0" labelOnly="1" outline="0" fieldPosition="0">
        <references count="2">
          <reference field="1" count="3">
            <x v="5"/>
            <x v="6"/>
            <x v="9"/>
          </reference>
          <reference field="5" count="1" selected="0">
            <x v="2"/>
          </reference>
        </references>
      </pivotArea>
    </format>
    <format dxfId="5">
      <pivotArea dataOnly="0" labelOnly="1" outline="0" fieldPosition="0">
        <references count="2">
          <reference field="1" count="3">
            <x v="7"/>
            <x v="8"/>
            <x v="9"/>
          </reference>
          <reference field="5" count="1" selected="0">
            <x v="3"/>
          </reference>
        </references>
      </pivotArea>
    </format>
    <format dxfId="6">
      <pivotArea dataOnly="0" labelOnly="1" outline="0" fieldPosition="0">
        <references count="2">
          <reference field="1" count="2">
            <x v="10"/>
            <x v="15"/>
          </reference>
          <reference field="5" count="1" selected="0">
            <x v="4"/>
          </reference>
        </references>
      </pivotArea>
    </format>
    <format dxfId="7">
      <pivotArea dataOnly="0" labelOnly="1" outline="0" fieldPosition="0">
        <references count="2">
          <reference field="1" count="3">
            <x v="11"/>
            <x v="12"/>
            <x v="15"/>
          </reference>
          <reference field="5" count="1" selected="0">
            <x v="5"/>
          </reference>
        </references>
      </pivotArea>
    </format>
    <format dxfId="8">
      <pivotArea dataOnly="0" labelOnly="1" outline="0" fieldPosition="0">
        <references count="2">
          <reference field="1" count="2">
            <x v="13"/>
            <x v="14"/>
          </reference>
          <reference field="5" count="1" selected="0">
            <x v="6"/>
          </reference>
        </references>
      </pivotArea>
    </format>
    <format dxfId="9">
      <pivotArea dataOnly="0" labelOnly="1" outline="0" fieldPosition="0">
        <references count="2">
          <reference field="1" count="4">
            <x v="16"/>
            <x v="17"/>
            <x v="18"/>
            <x v="19"/>
          </reference>
          <reference field="5" count="1" selected="0">
            <x v="7"/>
          </reference>
        </references>
      </pivotArea>
    </format>
    <format dxfId="10">
      <pivotArea dataOnly="0" labelOnly="1" outline="0" fieldPosition="0">
        <references count="2">
          <reference field="1" count="4">
            <x v="20"/>
            <x v="21"/>
            <x v="22"/>
            <x v="23"/>
          </reference>
          <reference field="5" count="1" selected="0">
            <x v="8"/>
          </reference>
        </references>
      </pivotArea>
    </format>
    <format dxfId="11">
      <pivotArea dataOnly="0" labelOnly="1" outline="0" fieldPosition="0">
        <references count="2">
          <reference field="1" count="4">
            <x v="24"/>
            <x v="25"/>
            <x v="26"/>
            <x v="27"/>
          </reference>
          <reference field="5" count="1" selected="0">
            <x v="9"/>
          </reference>
        </references>
      </pivotArea>
    </format>
    <format dxfId="12">
      <pivotArea dataOnly="0" labelOnly="1" outline="0" fieldPosition="0">
        <references count="3">
          <reference field="1" count="1" selected="0">
            <x v="0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13">
      <pivotArea dataOnly="0" labelOnly="1" outline="0" fieldPosition="0">
        <references count="3">
          <reference field="1" count="1" selected="0">
            <x v="2"/>
          </reference>
          <reference field="5" count="1" selected="0">
            <x v="1"/>
          </reference>
          <reference field="6" count="1">
            <x v="1"/>
          </reference>
        </references>
      </pivotArea>
    </format>
    <format dxfId="14">
      <pivotArea dataOnly="0" labelOnly="1" outline="0" fieldPosition="0">
        <references count="3">
          <reference field="1" count="1" selected="0">
            <x v="5"/>
          </reference>
          <reference field="5" count="1" selected="0">
            <x v="2"/>
          </reference>
          <reference field="6" count="1">
            <x v="2"/>
          </reference>
        </references>
      </pivotArea>
    </format>
    <format dxfId="15">
      <pivotArea dataOnly="0" labelOnly="1" outline="0" fieldPosition="0">
        <references count="3">
          <reference field="1" count="1" selected="0">
            <x v="7"/>
          </reference>
          <reference field="5" count="1" selected="0">
            <x v="3"/>
          </reference>
          <reference field="6" count="1">
            <x v="3"/>
          </reference>
        </references>
      </pivotArea>
    </format>
    <format dxfId="16">
      <pivotArea dataOnly="0" labelOnly="1" outline="0" fieldPosition="0">
        <references count="3">
          <reference field="1" count="1" selected="0">
            <x v="10"/>
          </reference>
          <reference field="5" count="1" selected="0">
            <x v="4"/>
          </reference>
          <reference field="6" count="1">
            <x v="4"/>
          </reference>
        </references>
      </pivotArea>
    </format>
    <format dxfId="17">
      <pivotArea dataOnly="0" labelOnly="1" outline="0" fieldPosition="0">
        <references count="3">
          <reference field="1" count="1" selected="0">
            <x v="11"/>
          </reference>
          <reference field="5" count="1" selected="0">
            <x v="5"/>
          </reference>
          <reference field="6" count="1">
            <x v="5"/>
          </reference>
        </references>
      </pivotArea>
    </format>
    <format dxfId="18">
      <pivotArea dataOnly="0" labelOnly="1" outline="0" fieldPosition="0">
        <references count="3">
          <reference field="1" count="1" selected="0">
            <x v="13"/>
          </reference>
          <reference field="5" count="1" selected="0">
            <x v="6"/>
          </reference>
          <reference field="6" count="1">
            <x v="6"/>
          </reference>
        </references>
      </pivotArea>
    </format>
    <format dxfId="19">
      <pivotArea dataOnly="0" labelOnly="1" outline="0" fieldPosition="0">
        <references count="3">
          <reference field="1" count="1" selected="0">
            <x v="24"/>
          </reference>
          <reference field="5" count="1" selected="0">
            <x v="9"/>
          </reference>
          <reference field="6" count="1">
            <x v="7"/>
          </reference>
        </references>
      </pivotArea>
    </format>
    <format dxfId="20">
      <pivotArea dataOnly="0" labelOnly="1" outline="0" fieldPosition="0">
        <references count="4">
          <reference field="1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1">
      <pivotArea dataOnly="0" labelOnly="1" outline="0" fieldPosition="0">
        <references count="4">
          <reference field="1" count="1" selected="0">
            <x v="2"/>
          </reference>
          <reference field="5" count="1" selected="0">
            <x v="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2">
      <pivotArea dataOnly="0" labelOnly="1" outline="0" fieldPosition="0">
        <references count="4">
          <reference field="1" count="1" selected="0">
            <x v="5"/>
          </reference>
          <reference field="5" count="1" selected="0">
            <x v="2"/>
          </reference>
          <reference field="6" count="1" selected="0">
            <x v="2"/>
          </reference>
          <reference field="7" count="1">
            <x v="2"/>
          </reference>
        </references>
      </pivotArea>
    </format>
    <format dxfId="23">
      <pivotArea dataOnly="0" labelOnly="1" outline="0" fieldPosition="0">
        <references count="4">
          <reference field="1" count="1" selected="0">
            <x v="7"/>
          </reference>
          <reference field="5" count="1" selected="0">
            <x v="3"/>
          </reference>
          <reference field="6" count="1" selected="0">
            <x v="3"/>
          </reference>
          <reference field="7" count="1">
            <x v="4"/>
          </reference>
        </references>
      </pivotArea>
    </format>
    <format dxfId="24">
      <pivotArea dataOnly="0" labelOnly="1" outline="0" fieldPosition="0">
        <references count="4">
          <reference field="1" count="1" selected="0">
            <x v="10"/>
          </reference>
          <reference field="5" count="1" selected="0">
            <x v="4"/>
          </reference>
          <reference field="6" count="1" selected="0">
            <x v="4"/>
          </reference>
          <reference field="7" count="1">
            <x v="3"/>
          </reference>
        </references>
      </pivotArea>
    </format>
    <format dxfId="25">
      <pivotArea dataOnly="0" labelOnly="1" outline="0" fieldPosition="0">
        <references count="4">
          <reference field="1" count="1" selected="0">
            <x v="11"/>
          </reference>
          <reference field="5" count="1" selected="0">
            <x v="5"/>
          </reference>
          <reference field="6" count="1" selected="0">
            <x v="5"/>
          </reference>
          <reference field="7" count="1">
            <x v="5"/>
          </reference>
        </references>
      </pivotArea>
    </format>
    <format dxfId="26">
      <pivotArea dataOnly="0" labelOnly="1" outline="0" fieldPosition="0">
        <references count="4">
          <reference field="1" count="1" selected="0">
            <x v="13"/>
          </reference>
          <reference field="5" count="1" selected="0">
            <x v="6"/>
          </reference>
          <reference field="6" count="1" selected="0">
            <x v="6"/>
          </reference>
          <reference field="7" count="1">
            <x v="6"/>
          </reference>
        </references>
      </pivotArea>
    </format>
    <format dxfId="27">
      <pivotArea dataOnly="0" labelOnly="1" outline="0" fieldPosition="0">
        <references count="4">
          <reference field="1" count="1" selected="0">
            <x v="20"/>
          </reference>
          <reference field="5" count="1" selected="0">
            <x v="8"/>
          </reference>
          <reference field="6" count="1" selected="0">
            <x v="6"/>
          </reference>
          <reference field="7" count="1">
            <x v="7"/>
          </reference>
        </references>
      </pivotArea>
    </format>
    <format dxfId="28">
      <pivotArea dataOnly="0" labelOnly="1" outline="0" fieldPosition="0">
        <references count="4">
          <reference field="1" count="1" selected="0">
            <x v="24"/>
          </reference>
          <reference field="5" count="1" selected="0">
            <x v="9"/>
          </reference>
          <reference field="6" count="1" selected="0">
            <x v="7"/>
          </reference>
          <reference field="7" count="1">
            <x v="8"/>
          </reference>
        </references>
      </pivotArea>
    </format>
    <format dxfId="29">
      <pivotArea dataOnly="0" labelOnly="1" outline="0" fieldPosition="0">
        <references count="5">
          <reference field="1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5"/>
          </reference>
        </references>
      </pivotArea>
    </format>
    <format dxfId="30">
      <pivotArea dataOnly="0" labelOnly="1" outline="0" fieldPosition="0">
        <references count="5">
          <reference field="1" count="1" selected="0">
            <x v="5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2"/>
          </reference>
          <reference field="9" count="1">
            <x v="4"/>
          </reference>
        </references>
      </pivotArea>
    </format>
    <format dxfId="31">
      <pivotArea dataOnly="0" labelOnly="1" outline="0" fieldPosition="0">
        <references count="5">
          <reference field="1" count="1" selected="0">
            <x v="6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2"/>
          </reference>
          <reference field="9" count="1">
            <x v="0"/>
          </reference>
        </references>
      </pivotArea>
    </format>
    <format dxfId="32">
      <pivotArea dataOnly="0" labelOnly="1" outline="0" fieldPosition="0">
        <references count="5">
          <reference field="1" count="1" selected="0">
            <x v="9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2"/>
          </reference>
          <reference field="9" count="1">
            <x v="5"/>
          </reference>
        </references>
      </pivotArea>
    </format>
    <format dxfId="33">
      <pivotArea dataOnly="0" labelOnly="1" outline="0" fieldPosition="0">
        <references count="5">
          <reference field="1" count="1" selected="0">
            <x v="10"/>
          </reference>
          <reference field="5" count="1" selected="0">
            <x v="4"/>
          </reference>
          <reference field="6" count="1" selected="0">
            <x v="4"/>
          </reference>
          <reference field="7" count="1" selected="0">
            <x v="3"/>
          </reference>
          <reference field="9" count="1">
            <x v="4"/>
          </reference>
        </references>
      </pivotArea>
    </format>
    <format dxfId="34">
      <pivotArea dataOnly="0" labelOnly="1" outline="0" fieldPosition="0">
        <references count="5">
          <reference field="1" count="1" selected="0">
            <x v="15"/>
          </reference>
          <reference field="5" count="1" selected="0">
            <x v="4"/>
          </reference>
          <reference field="6" count="1" selected="0">
            <x v="4"/>
          </reference>
          <reference field="7" count="1" selected="0">
            <x v="3"/>
          </reference>
          <reference field="9" count="1">
            <x v="3"/>
          </reference>
        </references>
      </pivotArea>
    </format>
    <format dxfId="35">
      <pivotArea dataOnly="0" labelOnly="1" outline="0" fieldPosition="0">
        <references count="5">
          <reference field="1" count="1" selected="0">
            <x v="11"/>
          </reference>
          <reference field="5" count="1" selected="0">
            <x v="5"/>
          </reference>
          <reference field="6" count="1" selected="0">
            <x v="5"/>
          </reference>
          <reference field="7" count="1" selected="0">
            <x v="5"/>
          </reference>
          <reference field="9" count="1">
            <x v="1"/>
          </reference>
        </references>
      </pivotArea>
    </format>
    <format dxfId="36">
      <pivotArea dataOnly="0" labelOnly="1" outline="0" fieldPosition="0">
        <references count="5">
          <reference field="1" count="1" selected="0">
            <x v="12"/>
          </reference>
          <reference field="5" count="1" selected="0">
            <x v="5"/>
          </reference>
          <reference field="6" count="1" selected="0">
            <x v="5"/>
          </reference>
          <reference field="7" count="1" selected="0">
            <x v="5"/>
          </reference>
          <reference field="9" count="1">
            <x v="5"/>
          </reference>
        </references>
      </pivotArea>
    </format>
    <format dxfId="37">
      <pivotArea dataOnly="0" labelOnly="1" outline="0" fieldPosition="0">
        <references count="5">
          <reference field="1" count="1" selected="0">
            <x v="15"/>
          </reference>
          <reference field="5" count="1" selected="0">
            <x v="5"/>
          </reference>
          <reference field="6" count="1" selected="0">
            <x v="5"/>
          </reference>
          <reference field="7" count="1" selected="0">
            <x v="5"/>
          </reference>
          <reference field="9" count="1">
            <x v="3"/>
          </reference>
        </references>
      </pivotArea>
    </format>
    <format dxfId="38">
      <pivotArea dataOnly="0" labelOnly="1" outline="0" fieldPosition="0">
        <references count="5">
          <reference field="1" count="1" selected="0">
            <x v="13"/>
          </reference>
          <reference field="5" count="1" selected="0">
            <x v="6"/>
          </reference>
          <reference field="6" count="1" selected="0">
            <x v="6"/>
          </reference>
          <reference field="7" count="1" selected="0">
            <x v="6"/>
          </reference>
          <reference field="9" count="1">
            <x v="0"/>
          </reference>
        </references>
      </pivotArea>
    </format>
    <format dxfId="39">
      <pivotArea dataOnly="0" labelOnly="1" outline="0" fieldPosition="0">
        <references count="5">
          <reference field="1" count="1" selected="0">
            <x v="14"/>
          </reference>
          <reference field="5" count="1" selected="0">
            <x v="6"/>
          </reference>
          <reference field="6" count="1" selected="0">
            <x v="6"/>
          </reference>
          <reference field="7" count="1" selected="0">
            <x v="6"/>
          </reference>
          <reference field="9" count="1">
            <x v="5"/>
          </reference>
        </references>
      </pivotArea>
    </format>
    <format dxfId="40">
      <pivotArea dataOnly="0" labelOnly="1" outline="0" fieldPosition="0">
        <references count="5">
          <reference field="1" count="1" selected="0">
            <x v="16"/>
          </reference>
          <reference field="5" count="1" selected="0">
            <x v="7"/>
          </reference>
          <reference field="6" count="1" selected="0">
            <x v="6"/>
          </reference>
          <reference field="7" count="1" selected="0">
            <x v="6"/>
          </reference>
          <reference field="9" count="1">
            <x v="1"/>
          </reference>
        </references>
      </pivotArea>
    </format>
    <format dxfId="41">
      <pivotArea dataOnly="0" labelOnly="1" outline="0" fieldPosition="0">
        <references count="5">
          <reference field="1" count="1" selected="0">
            <x v="17"/>
          </reference>
          <reference field="5" count="1" selected="0">
            <x v="7"/>
          </reference>
          <reference field="6" count="1" selected="0">
            <x v="6"/>
          </reference>
          <reference field="7" count="1" selected="0">
            <x v="6"/>
          </reference>
          <reference field="9" count="1">
            <x v="2"/>
          </reference>
        </references>
      </pivotArea>
    </format>
    <format dxfId="42">
      <pivotArea dataOnly="0" labelOnly="1" outline="0" fieldPosition="0">
        <references count="5">
          <reference field="1" count="1" selected="0">
            <x v="18"/>
          </reference>
          <reference field="5" count="1" selected="0">
            <x v="7"/>
          </reference>
          <reference field="6" count="1" selected="0">
            <x v="6"/>
          </reference>
          <reference field="7" count="1" selected="0">
            <x v="6"/>
          </reference>
          <reference field="9" count="1">
            <x v="0"/>
          </reference>
        </references>
      </pivotArea>
    </format>
    <format dxfId="43">
      <pivotArea dataOnly="0" labelOnly="1" outline="0" fieldPosition="0">
        <references count="5">
          <reference field="1" count="1" selected="0">
            <x v="19"/>
          </reference>
          <reference field="5" count="1" selected="0">
            <x v="7"/>
          </reference>
          <reference field="6" count="1" selected="0">
            <x v="6"/>
          </reference>
          <reference field="7" count="1" selected="0">
            <x v="6"/>
          </reference>
          <reference field="9" count="1">
            <x v="5"/>
          </reference>
        </references>
      </pivotArea>
    </format>
    <format dxfId="44">
      <pivotArea dataOnly="0" labelOnly="1" outline="0" fieldPosition="0">
        <references count="6">
          <reference field="1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9" count="1" selected="0">
            <x v="5"/>
          </reference>
          <reference field="10" count="1">
            <x v="9"/>
          </reference>
        </references>
      </pivotArea>
    </format>
    <format dxfId="45">
      <pivotArea dataOnly="0" labelOnly="1" outline="0" fieldPosition="0">
        <references count="6">
          <reference field="1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9" count="1" selected="0">
            <x v="5"/>
          </reference>
          <reference field="10" count="1">
            <x v="9"/>
          </reference>
        </references>
      </pivotArea>
    </format>
    <format dxfId="46">
      <pivotArea dataOnly="0" labelOnly="1" outline="0" fieldPosition="0">
        <references count="6">
          <reference field="1" count="1" selected="0">
            <x v="2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9" count="1" selected="0">
            <x v="5"/>
          </reference>
          <reference field="10" count="1">
            <x v="9"/>
          </reference>
        </references>
      </pivotArea>
    </format>
    <format dxfId="47">
      <pivotArea dataOnly="0" labelOnly="1" outline="0" fieldPosition="0">
        <references count="6">
          <reference field="1" count="1" selected="0">
            <x v="2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  <reference field="9" count="1" selected="0">
            <x v="5"/>
          </reference>
          <reference field="10" count="1">
            <x v="9"/>
          </reference>
        </references>
      </pivotArea>
    </format>
    <format dxfId="48">
      <pivotArea dataOnly="0" labelOnly="1" outline="0" fieldPosition="0">
        <references count="6">
          <reference field="1" count="1" selected="0">
            <x v="3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  <reference field="9" count="1" selected="0">
            <x v="5"/>
          </reference>
          <reference field="10" count="1">
            <x v="9"/>
          </reference>
        </references>
      </pivotArea>
    </format>
    <format dxfId="49">
      <pivotArea dataOnly="0" labelOnly="1" outline="0" fieldPosition="0">
        <references count="6">
          <reference field="1" count="1" selected="0">
            <x v="4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  <reference field="9" count="1" selected="0">
            <x v="5"/>
          </reference>
          <reference field="10" count="1">
            <x v="9"/>
          </reference>
        </references>
      </pivotArea>
    </format>
    <format dxfId="50">
      <pivotArea dataOnly="0" labelOnly="1" outline="0" fieldPosition="0">
        <references count="6">
          <reference field="1" count="1" selected="0">
            <x v="5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2"/>
          </reference>
          <reference field="9" count="1" selected="0">
            <x v="4"/>
          </reference>
          <reference field="10" count="1">
            <x v="8"/>
          </reference>
        </references>
      </pivotArea>
    </format>
    <format dxfId="51">
      <pivotArea dataOnly="0" labelOnly="1" outline="0" fieldPosition="0">
        <references count="6">
          <reference field="1" count="1" selected="0">
            <x v="6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2"/>
          </reference>
          <reference field="9" count="1" selected="0">
            <x v="0"/>
          </reference>
          <reference field="10" count="1">
            <x v="2"/>
          </reference>
        </references>
      </pivotArea>
    </format>
    <format dxfId="52">
      <pivotArea dataOnly="0" labelOnly="1" outline="0" fieldPosition="0">
        <references count="6">
          <reference field="1" count="1" selected="0">
            <x v="9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2"/>
          </reference>
          <reference field="9" count="1" selected="0">
            <x v="5"/>
          </reference>
          <reference field="10" count="1">
            <x v="9"/>
          </reference>
        </references>
      </pivotArea>
    </format>
    <format dxfId="53">
      <pivotArea dataOnly="0" labelOnly="1" outline="0" fieldPosition="0">
        <references count="6">
          <reference field="1" count="1" selected="0">
            <x v="7"/>
          </reference>
          <reference field="5" count="1" selected="0">
            <x v="3"/>
          </reference>
          <reference field="6" count="1" selected="0">
            <x v="3"/>
          </reference>
          <reference field="7" count="1" selected="0">
            <x v="4"/>
          </reference>
          <reference field="9" count="1" selected="0">
            <x v="5"/>
          </reference>
          <reference field="10" count="1">
            <x v="9"/>
          </reference>
        </references>
      </pivotArea>
    </format>
    <format dxfId="54">
      <pivotArea dataOnly="0" labelOnly="1" outline="0" fieldPosition="0">
        <references count="6">
          <reference field="1" count="1" selected="0">
            <x v="8"/>
          </reference>
          <reference field="5" count="1" selected="0">
            <x v="3"/>
          </reference>
          <reference field="6" count="1" selected="0">
            <x v="3"/>
          </reference>
          <reference field="7" count="1" selected="0">
            <x v="4"/>
          </reference>
          <reference field="9" count="1" selected="0">
            <x v="5"/>
          </reference>
          <reference field="10" count="1">
            <x v="9"/>
          </reference>
        </references>
      </pivotArea>
    </format>
    <format dxfId="55">
      <pivotArea dataOnly="0" labelOnly="1" outline="0" fieldPosition="0">
        <references count="6">
          <reference field="1" count="1" selected="0">
            <x v="9"/>
          </reference>
          <reference field="5" count="1" selected="0">
            <x v="3"/>
          </reference>
          <reference field="6" count="1" selected="0">
            <x v="3"/>
          </reference>
          <reference field="7" count="1" selected="0">
            <x v="4"/>
          </reference>
          <reference field="9" count="1" selected="0">
            <x v="5"/>
          </reference>
          <reference field="10" count="1">
            <x v="9"/>
          </reference>
        </references>
      </pivotArea>
    </format>
    <format dxfId="56">
      <pivotArea dataOnly="0" labelOnly="1" outline="0" fieldPosition="0">
        <references count="6">
          <reference field="1" count="1" selected="0">
            <x v="10"/>
          </reference>
          <reference field="5" count="1" selected="0">
            <x v="4"/>
          </reference>
          <reference field="6" count="1" selected="0">
            <x v="4"/>
          </reference>
          <reference field="7" count="1" selected="0">
            <x v="3"/>
          </reference>
          <reference field="9" count="1" selected="0">
            <x v="4"/>
          </reference>
          <reference field="10" count="1">
            <x v="7"/>
          </reference>
        </references>
      </pivotArea>
    </format>
    <format dxfId="57">
      <pivotArea dataOnly="0" labelOnly="1" outline="0" fieldPosition="0">
        <references count="6">
          <reference field="1" count="1" selected="0">
            <x v="15"/>
          </reference>
          <reference field="5" count="1" selected="0">
            <x v="4"/>
          </reference>
          <reference field="6" count="1" selected="0">
            <x v="4"/>
          </reference>
          <reference field="7" count="1" selected="0">
            <x v="3"/>
          </reference>
          <reference field="9" count="1" selected="0">
            <x v="3"/>
          </reference>
          <reference field="10" count="1">
            <x v="6"/>
          </reference>
        </references>
      </pivotArea>
    </format>
    <format dxfId="58">
      <pivotArea dataOnly="0" labelOnly="1" outline="0" fieldPosition="0">
        <references count="6">
          <reference field="1" count="1" selected="0">
            <x v="11"/>
          </reference>
          <reference field="5" count="1" selected="0">
            <x v="5"/>
          </reference>
          <reference field="6" count="1" selected="0">
            <x v="5"/>
          </reference>
          <reference field="7" count="1" selected="0">
            <x v="5"/>
          </reference>
          <reference field="9" count="1" selected="0">
            <x v="1"/>
          </reference>
          <reference field="10" count="1">
            <x v="4"/>
          </reference>
        </references>
      </pivotArea>
    </format>
    <format dxfId="59">
      <pivotArea dataOnly="0" labelOnly="1" outline="0" fieldPosition="0">
        <references count="6">
          <reference field="1" count="1" selected="0">
            <x v="12"/>
          </reference>
          <reference field="5" count="1" selected="0">
            <x v="5"/>
          </reference>
          <reference field="6" count="1" selected="0">
            <x v="5"/>
          </reference>
          <reference field="7" count="1" selected="0">
            <x v="5"/>
          </reference>
          <reference field="9" count="1" selected="0">
            <x v="5"/>
          </reference>
          <reference field="10" count="1">
            <x v="9"/>
          </reference>
        </references>
      </pivotArea>
    </format>
    <format dxfId="60">
      <pivotArea dataOnly="0" labelOnly="1" outline="0" fieldPosition="0">
        <references count="6">
          <reference field="1" count="1" selected="0">
            <x v="15"/>
          </reference>
          <reference field="5" count="1" selected="0">
            <x v="5"/>
          </reference>
          <reference field="6" count="1" selected="0">
            <x v="5"/>
          </reference>
          <reference field="7" count="1" selected="0">
            <x v="5"/>
          </reference>
          <reference field="9" count="1" selected="0">
            <x v="3"/>
          </reference>
          <reference field="10" count="1">
            <x v="6"/>
          </reference>
        </references>
      </pivotArea>
    </format>
    <format dxfId="61">
      <pivotArea dataOnly="0" labelOnly="1" outline="0" fieldPosition="0">
        <references count="6">
          <reference field="1" count="1" selected="0">
            <x v="13"/>
          </reference>
          <reference field="5" count="1" selected="0">
            <x v="6"/>
          </reference>
          <reference field="6" count="1" selected="0">
            <x v="6"/>
          </reference>
          <reference field="7" count="1" selected="0">
            <x v="6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62">
      <pivotArea dataOnly="0" labelOnly="1" outline="0" fieldPosition="0">
        <references count="6">
          <reference field="1" count="1" selected="0">
            <x v="14"/>
          </reference>
          <reference field="5" count="1" selected="0">
            <x v="6"/>
          </reference>
          <reference field="6" count="1" selected="0">
            <x v="6"/>
          </reference>
          <reference field="7" count="1" selected="0">
            <x v="6"/>
          </reference>
          <reference field="9" count="1" selected="0">
            <x v="5"/>
          </reference>
          <reference field="10" count="1">
            <x v="9"/>
          </reference>
        </references>
      </pivotArea>
    </format>
    <format dxfId="63">
      <pivotArea dataOnly="0" labelOnly="1" outline="0" fieldPosition="0">
        <references count="6">
          <reference field="1" count="1" selected="0">
            <x v="16"/>
          </reference>
          <reference field="5" count="1" selected="0">
            <x v="7"/>
          </reference>
          <reference field="6" count="1" selected="0">
            <x v="6"/>
          </reference>
          <reference field="7" count="1" selected="0">
            <x v="6"/>
          </reference>
          <reference field="9" count="1" selected="0">
            <x v="1"/>
          </reference>
          <reference field="10" count="1">
            <x v="3"/>
          </reference>
        </references>
      </pivotArea>
    </format>
    <format dxfId="64">
      <pivotArea dataOnly="0" labelOnly="1" outline="0" fieldPosition="0">
        <references count="6">
          <reference field="1" count="1" selected="0">
            <x v="17"/>
          </reference>
          <reference field="5" count="1" selected="0">
            <x v="7"/>
          </reference>
          <reference field="6" count="1" selected="0">
            <x v="6"/>
          </reference>
          <reference field="7" count="1" selected="0">
            <x v="6"/>
          </reference>
          <reference field="9" count="1" selected="0">
            <x v="2"/>
          </reference>
          <reference field="10" count="1">
            <x v="5"/>
          </reference>
        </references>
      </pivotArea>
    </format>
    <format dxfId="65">
      <pivotArea dataOnly="0" labelOnly="1" outline="0" fieldPosition="0">
        <references count="6">
          <reference field="1" count="1" selected="0">
            <x v="18"/>
          </reference>
          <reference field="5" count="1" selected="0">
            <x v="7"/>
          </reference>
          <reference field="6" count="1" selected="0">
            <x v="6"/>
          </reference>
          <reference field="7" count="1" selected="0">
            <x v="6"/>
          </reference>
          <reference field="9" count="1" selected="0">
            <x v="0"/>
          </reference>
          <reference field="10" count="1">
            <x v="1"/>
          </reference>
        </references>
      </pivotArea>
    </format>
    <format dxfId="66">
      <pivotArea dataOnly="0" labelOnly="1" outline="0" fieldPosition="0">
        <references count="6">
          <reference field="1" count="1" selected="0">
            <x v="19"/>
          </reference>
          <reference field="5" count="1" selected="0">
            <x v="7"/>
          </reference>
          <reference field="6" count="1" selected="0">
            <x v="6"/>
          </reference>
          <reference field="7" count="1" selected="0">
            <x v="6"/>
          </reference>
          <reference field="9" count="1" selected="0">
            <x v="5"/>
          </reference>
          <reference field="10" count="1">
            <x v="9"/>
          </reference>
        </references>
      </pivotArea>
    </format>
    <format dxfId="67">
      <pivotArea dataOnly="0" labelOnly="1" outline="0" fieldPosition="0">
        <references count="6">
          <reference field="1" count="1" selected="0">
            <x v="20"/>
          </reference>
          <reference field="5" count="1" selected="0">
            <x v="8"/>
          </reference>
          <reference field="6" count="1" selected="0">
            <x v="6"/>
          </reference>
          <reference field="7" count="1" selected="0">
            <x v="7"/>
          </reference>
          <reference field="9" count="1" selected="0">
            <x v="5"/>
          </reference>
          <reference field="10" count="1">
            <x v="9"/>
          </reference>
        </references>
      </pivotArea>
    </format>
    <format dxfId="68">
      <pivotArea dataOnly="0" labelOnly="1" outline="0" fieldPosition="0">
        <references count="6">
          <reference field="1" count="1" selected="0">
            <x v="21"/>
          </reference>
          <reference field="5" count="1" selected="0">
            <x v="8"/>
          </reference>
          <reference field="6" count="1" selected="0">
            <x v="6"/>
          </reference>
          <reference field="7" count="1" selected="0">
            <x v="7"/>
          </reference>
          <reference field="9" count="1" selected="0">
            <x v="5"/>
          </reference>
          <reference field="10" count="1">
            <x v="9"/>
          </reference>
        </references>
      </pivotArea>
    </format>
    <format dxfId="69">
      <pivotArea dataOnly="0" labelOnly="1" outline="0" fieldPosition="0">
        <references count="6">
          <reference field="1" count="1" selected="0">
            <x v="22"/>
          </reference>
          <reference field="5" count="1" selected="0">
            <x v="8"/>
          </reference>
          <reference field="6" count="1" selected="0">
            <x v="6"/>
          </reference>
          <reference field="7" count="1" selected="0">
            <x v="7"/>
          </reference>
          <reference field="9" count="1" selected="0">
            <x v="5"/>
          </reference>
          <reference field="10" count="1">
            <x v="9"/>
          </reference>
        </references>
      </pivotArea>
    </format>
    <format dxfId="70">
      <pivotArea dataOnly="0" labelOnly="1" outline="0" fieldPosition="0">
        <references count="6">
          <reference field="1" count="1" selected="0">
            <x v="23"/>
          </reference>
          <reference field="5" count="1" selected="0">
            <x v="8"/>
          </reference>
          <reference field="6" count="1" selected="0">
            <x v="6"/>
          </reference>
          <reference field="7" count="1" selected="0">
            <x v="7"/>
          </reference>
          <reference field="9" count="1" selected="0">
            <x v="5"/>
          </reference>
          <reference field="10" count="1">
            <x v="9"/>
          </reference>
        </references>
      </pivotArea>
    </format>
    <format dxfId="71">
      <pivotArea dataOnly="0" labelOnly="1" outline="0" fieldPosition="0">
        <references count="6">
          <reference field="1" count="1" selected="0">
            <x v="24"/>
          </reference>
          <reference field="5" count="1" selected="0">
            <x v="9"/>
          </reference>
          <reference field="6" count="1" selected="0">
            <x v="7"/>
          </reference>
          <reference field="7" count="1" selected="0">
            <x v="8"/>
          </reference>
          <reference field="9" count="1" selected="0">
            <x v="5"/>
          </reference>
          <reference field="10" count="1">
            <x v="9"/>
          </reference>
        </references>
      </pivotArea>
    </format>
    <format dxfId="72">
      <pivotArea dataOnly="0" labelOnly="1" outline="0" fieldPosition="0">
        <references count="6">
          <reference field="1" count="1" selected="0">
            <x v="25"/>
          </reference>
          <reference field="5" count="1" selected="0">
            <x v="9"/>
          </reference>
          <reference field="6" count="1" selected="0">
            <x v="7"/>
          </reference>
          <reference field="7" count="1" selected="0">
            <x v="8"/>
          </reference>
          <reference field="9" count="1" selected="0">
            <x v="5"/>
          </reference>
          <reference field="10" count="1">
            <x v="9"/>
          </reference>
        </references>
      </pivotArea>
    </format>
    <format dxfId="73">
      <pivotArea dataOnly="0" labelOnly="1" outline="0" fieldPosition="0">
        <references count="6">
          <reference field="1" count="1" selected="0">
            <x v="26"/>
          </reference>
          <reference field="5" count="1" selected="0">
            <x v="9"/>
          </reference>
          <reference field="6" count="1" selected="0">
            <x v="7"/>
          </reference>
          <reference field="7" count="1" selected="0">
            <x v="8"/>
          </reference>
          <reference field="9" count="1" selected="0">
            <x v="5"/>
          </reference>
          <reference field="10" count="1">
            <x v="9"/>
          </reference>
        </references>
      </pivotArea>
    </format>
    <format dxfId="74">
      <pivotArea dataOnly="0" labelOnly="1" outline="0" fieldPosition="0">
        <references count="6">
          <reference field="1" count="1" selected="0">
            <x v="27"/>
          </reference>
          <reference field="5" count="1" selected="0">
            <x v="9"/>
          </reference>
          <reference field="6" count="1" selected="0">
            <x v="7"/>
          </reference>
          <reference field="7" count="1" selected="0">
            <x v="8"/>
          </reference>
          <reference field="9" count="1" selected="0">
            <x v="5"/>
          </reference>
          <reference field="10" count="1">
            <x v="9"/>
          </reference>
        </references>
      </pivotArea>
    </format>
    <format dxfId="75">
      <pivotArea dataOnly="0" labelOnly="1" outline="0" fieldPosition="0">
        <references count="1">
          <reference field="3" count="0"/>
        </references>
      </pivotArea>
    </format>
    <format dxfId="76">
      <pivotArea type="all" dataOnly="0" outline="0" fieldPosition="0"/>
    </format>
    <format dxfId="77">
      <pivotArea outline="0" collapsedLevelsAreSubtotals="1" fieldPosition="0"/>
    </format>
    <format dxfId="78">
      <pivotArea dataOnly="0" labelOnly="1" outline="0" fieldPosition="0">
        <references count="1">
          <reference field="5" count="0"/>
        </references>
      </pivotArea>
    </format>
    <format dxfId="79">
      <pivotArea dataOnly="0" labelOnly="1" outline="0" fieldPosition="0">
        <references count="2">
          <reference field="1" count="5">
            <x v="0"/>
            <x v="1"/>
            <x v="2"/>
            <x v="3"/>
            <x v="4"/>
          </reference>
          <reference field="5" count="1" selected="0">
            <x v="0"/>
          </reference>
        </references>
      </pivotArea>
    </format>
    <format dxfId="80">
      <pivotArea dataOnly="0" labelOnly="1" outline="0" fieldPosition="0">
        <references count="2">
          <reference field="1" count="3">
            <x v="5"/>
            <x v="6"/>
            <x v="9"/>
          </reference>
          <reference field="5" count="1" selected="0">
            <x v="2"/>
          </reference>
        </references>
      </pivotArea>
    </format>
    <format dxfId="81">
      <pivotArea dataOnly="0" labelOnly="1" outline="0" fieldPosition="0">
        <references count="2">
          <reference field="1" count="3">
            <x v="7"/>
            <x v="8"/>
            <x v="9"/>
          </reference>
          <reference field="5" count="1" selected="0">
            <x v="3"/>
          </reference>
        </references>
      </pivotArea>
    </format>
    <format dxfId="82">
      <pivotArea dataOnly="0" labelOnly="1" outline="0" fieldPosition="0">
        <references count="2">
          <reference field="1" count="2">
            <x v="10"/>
            <x v="15"/>
          </reference>
          <reference field="5" count="1" selected="0">
            <x v="4"/>
          </reference>
        </references>
      </pivotArea>
    </format>
    <format dxfId="83">
      <pivotArea dataOnly="0" labelOnly="1" outline="0" fieldPosition="0">
        <references count="2">
          <reference field="1" count="3">
            <x v="11"/>
            <x v="12"/>
            <x v="15"/>
          </reference>
          <reference field="5" count="1" selected="0">
            <x v="5"/>
          </reference>
        </references>
      </pivotArea>
    </format>
    <format dxfId="84">
      <pivotArea dataOnly="0" labelOnly="1" outline="0" fieldPosition="0">
        <references count="2">
          <reference field="1" count="2">
            <x v="13"/>
            <x v="14"/>
          </reference>
          <reference field="5" count="1" selected="0">
            <x v="6"/>
          </reference>
        </references>
      </pivotArea>
    </format>
    <format dxfId="85">
      <pivotArea dataOnly="0" labelOnly="1" outline="0" fieldPosition="0">
        <references count="2">
          <reference field="1" count="4">
            <x v="16"/>
            <x v="17"/>
            <x v="18"/>
            <x v="19"/>
          </reference>
          <reference field="5" count="1" selected="0">
            <x v="7"/>
          </reference>
        </references>
      </pivotArea>
    </format>
    <format dxfId="86">
      <pivotArea dataOnly="0" labelOnly="1" outline="0" fieldPosition="0">
        <references count="2">
          <reference field="1" count="4">
            <x v="20"/>
            <x v="21"/>
            <x v="22"/>
            <x v="23"/>
          </reference>
          <reference field="5" count="1" selected="0">
            <x v="8"/>
          </reference>
        </references>
      </pivotArea>
    </format>
    <format dxfId="87">
      <pivotArea dataOnly="0" labelOnly="1" outline="0" fieldPosition="0">
        <references count="2">
          <reference field="1" count="4">
            <x v="24"/>
            <x v="25"/>
            <x v="26"/>
            <x v="27"/>
          </reference>
          <reference field="5" count="1" selected="0">
            <x v="9"/>
          </reference>
        </references>
      </pivotArea>
    </format>
    <format dxfId="88">
      <pivotArea dataOnly="0" labelOnly="1" outline="0" fieldPosition="0">
        <references count="3">
          <reference field="1" count="1" selected="0">
            <x v="0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89">
      <pivotArea dataOnly="0" labelOnly="1" outline="0" fieldPosition="0">
        <references count="3">
          <reference field="1" count="1" selected="0">
            <x v="2"/>
          </reference>
          <reference field="5" count="1" selected="0">
            <x v="1"/>
          </reference>
          <reference field="6" count="1">
            <x v="1"/>
          </reference>
        </references>
      </pivotArea>
    </format>
    <format dxfId="90">
      <pivotArea dataOnly="0" labelOnly="1" outline="0" fieldPosition="0">
        <references count="3">
          <reference field="1" count="1" selected="0">
            <x v="5"/>
          </reference>
          <reference field="5" count="1" selected="0">
            <x v="2"/>
          </reference>
          <reference field="6" count="1">
            <x v="2"/>
          </reference>
        </references>
      </pivotArea>
    </format>
    <format dxfId="91">
      <pivotArea dataOnly="0" labelOnly="1" outline="0" fieldPosition="0">
        <references count="3">
          <reference field="1" count="1" selected="0">
            <x v="7"/>
          </reference>
          <reference field="5" count="1" selected="0">
            <x v="3"/>
          </reference>
          <reference field="6" count="1">
            <x v="3"/>
          </reference>
        </references>
      </pivotArea>
    </format>
    <format dxfId="92">
      <pivotArea dataOnly="0" labelOnly="1" outline="0" fieldPosition="0">
        <references count="3">
          <reference field="1" count="1" selected="0">
            <x v="10"/>
          </reference>
          <reference field="5" count="1" selected="0">
            <x v="4"/>
          </reference>
          <reference field="6" count="1">
            <x v="4"/>
          </reference>
        </references>
      </pivotArea>
    </format>
    <format dxfId="93">
      <pivotArea dataOnly="0" labelOnly="1" outline="0" fieldPosition="0">
        <references count="3">
          <reference field="1" count="1" selected="0">
            <x v="11"/>
          </reference>
          <reference field="5" count="1" selected="0">
            <x v="5"/>
          </reference>
          <reference field="6" count="1">
            <x v="5"/>
          </reference>
        </references>
      </pivotArea>
    </format>
    <format dxfId="94">
      <pivotArea dataOnly="0" labelOnly="1" outline="0" fieldPosition="0">
        <references count="3">
          <reference field="1" count="1" selected="0">
            <x v="13"/>
          </reference>
          <reference field="5" count="1" selected="0">
            <x v="6"/>
          </reference>
          <reference field="6" count="1">
            <x v="6"/>
          </reference>
        </references>
      </pivotArea>
    </format>
    <format dxfId="95">
      <pivotArea dataOnly="0" labelOnly="1" outline="0" fieldPosition="0">
        <references count="3">
          <reference field="1" count="1" selected="0">
            <x v="24"/>
          </reference>
          <reference field="5" count="1" selected="0">
            <x v="9"/>
          </reference>
          <reference field="6" count="1">
            <x v="7"/>
          </reference>
        </references>
      </pivotArea>
    </format>
    <format dxfId="96">
      <pivotArea dataOnly="0" labelOnly="1" outline="0" fieldPosition="0">
        <references count="4">
          <reference field="1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97">
      <pivotArea dataOnly="0" labelOnly="1" outline="0" fieldPosition="0">
        <references count="4">
          <reference field="1" count="1" selected="0">
            <x v="2"/>
          </reference>
          <reference field="5" count="1" selected="0">
            <x v="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98">
      <pivotArea dataOnly="0" labelOnly="1" outline="0" fieldPosition="0">
        <references count="4">
          <reference field="1" count="1" selected="0">
            <x v="5"/>
          </reference>
          <reference field="5" count="1" selected="0">
            <x v="2"/>
          </reference>
          <reference field="6" count="1" selected="0">
            <x v="2"/>
          </reference>
          <reference field="7" count="1">
            <x v="2"/>
          </reference>
        </references>
      </pivotArea>
    </format>
    <format dxfId="99">
      <pivotArea dataOnly="0" labelOnly="1" outline="0" fieldPosition="0">
        <references count="4">
          <reference field="1" count="1" selected="0">
            <x v="7"/>
          </reference>
          <reference field="5" count="1" selected="0">
            <x v="3"/>
          </reference>
          <reference field="6" count="1" selected="0">
            <x v="3"/>
          </reference>
          <reference field="7" count="1">
            <x v="4"/>
          </reference>
        </references>
      </pivotArea>
    </format>
    <format dxfId="100">
      <pivotArea dataOnly="0" labelOnly="1" outline="0" fieldPosition="0">
        <references count="4">
          <reference field="1" count="1" selected="0">
            <x v="10"/>
          </reference>
          <reference field="5" count="1" selected="0">
            <x v="4"/>
          </reference>
          <reference field="6" count="1" selected="0">
            <x v="4"/>
          </reference>
          <reference field="7" count="1">
            <x v="3"/>
          </reference>
        </references>
      </pivotArea>
    </format>
    <format dxfId="101">
      <pivotArea dataOnly="0" labelOnly="1" outline="0" fieldPosition="0">
        <references count="4">
          <reference field="1" count="1" selected="0">
            <x v="11"/>
          </reference>
          <reference field="5" count="1" selected="0">
            <x v="5"/>
          </reference>
          <reference field="6" count="1" selected="0">
            <x v="5"/>
          </reference>
          <reference field="7" count="1">
            <x v="5"/>
          </reference>
        </references>
      </pivotArea>
    </format>
    <format dxfId="102">
      <pivotArea dataOnly="0" labelOnly="1" outline="0" fieldPosition="0">
        <references count="4">
          <reference field="1" count="1" selected="0">
            <x v="13"/>
          </reference>
          <reference field="5" count="1" selected="0">
            <x v="6"/>
          </reference>
          <reference field="6" count="1" selected="0">
            <x v="6"/>
          </reference>
          <reference field="7" count="1">
            <x v="6"/>
          </reference>
        </references>
      </pivotArea>
    </format>
    <format dxfId="103">
      <pivotArea dataOnly="0" labelOnly="1" outline="0" fieldPosition="0">
        <references count="4">
          <reference field="1" count="1" selected="0">
            <x v="20"/>
          </reference>
          <reference field="5" count="1" selected="0">
            <x v="8"/>
          </reference>
          <reference field="6" count="1" selected="0">
            <x v="6"/>
          </reference>
          <reference field="7" count="1">
            <x v="7"/>
          </reference>
        </references>
      </pivotArea>
    </format>
    <format dxfId="104">
      <pivotArea dataOnly="0" labelOnly="1" outline="0" fieldPosition="0">
        <references count="4">
          <reference field="1" count="1" selected="0">
            <x v="24"/>
          </reference>
          <reference field="5" count="1" selected="0">
            <x v="9"/>
          </reference>
          <reference field="6" count="1" selected="0">
            <x v="7"/>
          </reference>
          <reference field="7" count="1">
            <x v="8"/>
          </reference>
        </references>
      </pivotArea>
    </format>
    <format dxfId="105">
      <pivotArea dataOnly="0" labelOnly="1" outline="0" fieldPosition="0">
        <references count="5">
          <reference field="1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9" count="1">
            <x v="5"/>
          </reference>
        </references>
      </pivotArea>
    </format>
    <format dxfId="106">
      <pivotArea dataOnly="0" labelOnly="1" outline="0" fieldPosition="0">
        <references count="5">
          <reference field="1" count="1" selected="0">
            <x v="5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2"/>
          </reference>
          <reference field="9" count="1">
            <x v="4"/>
          </reference>
        </references>
      </pivotArea>
    </format>
    <format dxfId="107">
      <pivotArea dataOnly="0" labelOnly="1" outline="0" fieldPosition="0">
        <references count="5">
          <reference field="1" count="1" selected="0">
            <x v="6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2"/>
          </reference>
          <reference field="9" count="1">
            <x v="0"/>
          </reference>
        </references>
      </pivotArea>
    </format>
    <format dxfId="108">
      <pivotArea dataOnly="0" labelOnly="1" outline="0" fieldPosition="0">
        <references count="5">
          <reference field="1" count="1" selected="0">
            <x v="9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2"/>
          </reference>
          <reference field="9" count="1">
            <x v="5"/>
          </reference>
        </references>
      </pivotArea>
    </format>
    <format dxfId="109">
      <pivotArea dataOnly="0" labelOnly="1" outline="0" fieldPosition="0">
        <references count="5">
          <reference field="1" count="1" selected="0">
            <x v="10"/>
          </reference>
          <reference field="5" count="1" selected="0">
            <x v="4"/>
          </reference>
          <reference field="6" count="1" selected="0">
            <x v="4"/>
          </reference>
          <reference field="7" count="1" selected="0">
            <x v="3"/>
          </reference>
          <reference field="9" count="1">
            <x v="4"/>
          </reference>
        </references>
      </pivotArea>
    </format>
    <format dxfId="110">
      <pivotArea dataOnly="0" labelOnly="1" outline="0" fieldPosition="0">
        <references count="5">
          <reference field="1" count="1" selected="0">
            <x v="15"/>
          </reference>
          <reference field="5" count="1" selected="0">
            <x v="4"/>
          </reference>
          <reference field="6" count="1" selected="0">
            <x v="4"/>
          </reference>
          <reference field="7" count="1" selected="0">
            <x v="3"/>
          </reference>
          <reference field="9" count="1">
            <x v="3"/>
          </reference>
        </references>
      </pivotArea>
    </format>
    <format dxfId="111">
      <pivotArea dataOnly="0" labelOnly="1" outline="0" fieldPosition="0">
        <references count="5">
          <reference field="1" count="1" selected="0">
            <x v="11"/>
          </reference>
          <reference field="5" count="1" selected="0">
            <x v="5"/>
          </reference>
          <reference field="6" count="1" selected="0">
            <x v="5"/>
          </reference>
          <reference field="7" count="1" selected="0">
            <x v="5"/>
          </reference>
          <reference field="9" count="1">
            <x v="1"/>
          </reference>
        </references>
      </pivotArea>
    </format>
    <format dxfId="112">
      <pivotArea dataOnly="0" labelOnly="1" outline="0" fieldPosition="0">
        <references count="5">
          <reference field="1" count="1" selected="0">
            <x v="12"/>
          </reference>
          <reference field="5" count="1" selected="0">
            <x v="5"/>
          </reference>
          <reference field="6" count="1" selected="0">
            <x v="5"/>
          </reference>
          <reference field="7" count="1" selected="0">
            <x v="5"/>
          </reference>
          <reference field="9" count="1">
            <x v="5"/>
          </reference>
        </references>
      </pivotArea>
    </format>
    <format dxfId="113">
      <pivotArea dataOnly="0" labelOnly="1" outline="0" fieldPosition="0">
        <references count="5">
          <reference field="1" count="1" selected="0">
            <x v="15"/>
          </reference>
          <reference field="5" count="1" selected="0">
            <x v="5"/>
          </reference>
          <reference field="6" count="1" selected="0">
            <x v="5"/>
          </reference>
          <reference field="7" count="1" selected="0">
            <x v="5"/>
          </reference>
          <reference field="9" count="1">
            <x v="3"/>
          </reference>
        </references>
      </pivotArea>
    </format>
    <format dxfId="114">
      <pivotArea dataOnly="0" labelOnly="1" outline="0" fieldPosition="0">
        <references count="5">
          <reference field="1" count="1" selected="0">
            <x v="13"/>
          </reference>
          <reference field="5" count="1" selected="0">
            <x v="6"/>
          </reference>
          <reference field="6" count="1" selected="0">
            <x v="6"/>
          </reference>
          <reference field="7" count="1" selected="0">
            <x v="6"/>
          </reference>
          <reference field="9" count="1">
            <x v="0"/>
          </reference>
        </references>
      </pivotArea>
    </format>
    <format dxfId="115">
      <pivotArea dataOnly="0" labelOnly="1" outline="0" fieldPosition="0">
        <references count="5">
          <reference field="1" count="1" selected="0">
            <x v="14"/>
          </reference>
          <reference field="5" count="1" selected="0">
            <x v="6"/>
          </reference>
          <reference field="6" count="1" selected="0">
            <x v="6"/>
          </reference>
          <reference field="7" count="1" selected="0">
            <x v="6"/>
          </reference>
          <reference field="9" count="1">
            <x v="5"/>
          </reference>
        </references>
      </pivotArea>
    </format>
    <format dxfId="116">
      <pivotArea dataOnly="0" labelOnly="1" outline="0" fieldPosition="0">
        <references count="5">
          <reference field="1" count="1" selected="0">
            <x v="16"/>
          </reference>
          <reference field="5" count="1" selected="0">
            <x v="7"/>
          </reference>
          <reference field="6" count="1" selected="0">
            <x v="6"/>
          </reference>
          <reference field="7" count="1" selected="0">
            <x v="6"/>
          </reference>
          <reference field="9" count="1">
            <x v="1"/>
          </reference>
        </references>
      </pivotArea>
    </format>
    <format dxfId="117">
      <pivotArea dataOnly="0" labelOnly="1" outline="0" fieldPosition="0">
        <references count="5">
          <reference field="1" count="1" selected="0">
            <x v="17"/>
          </reference>
          <reference field="5" count="1" selected="0">
            <x v="7"/>
          </reference>
          <reference field="6" count="1" selected="0">
            <x v="6"/>
          </reference>
          <reference field="7" count="1" selected="0">
            <x v="6"/>
          </reference>
          <reference field="9" count="1">
            <x v="2"/>
          </reference>
        </references>
      </pivotArea>
    </format>
    <format dxfId="118">
      <pivotArea dataOnly="0" labelOnly="1" outline="0" fieldPosition="0">
        <references count="5">
          <reference field="1" count="1" selected="0">
            <x v="18"/>
          </reference>
          <reference field="5" count="1" selected="0">
            <x v="7"/>
          </reference>
          <reference field="6" count="1" selected="0">
            <x v="6"/>
          </reference>
          <reference field="7" count="1" selected="0">
            <x v="6"/>
          </reference>
          <reference field="9" count="1">
            <x v="0"/>
          </reference>
        </references>
      </pivotArea>
    </format>
    <format dxfId="119">
      <pivotArea dataOnly="0" labelOnly="1" outline="0" fieldPosition="0">
        <references count="5">
          <reference field="1" count="1" selected="0">
            <x v="19"/>
          </reference>
          <reference field="5" count="1" selected="0">
            <x v="7"/>
          </reference>
          <reference field="6" count="1" selected="0">
            <x v="6"/>
          </reference>
          <reference field="7" count="1" selected="0">
            <x v="6"/>
          </reference>
          <reference field="9" count="1">
            <x v="5"/>
          </reference>
        </references>
      </pivotArea>
    </format>
    <format dxfId="120">
      <pivotArea dataOnly="0" labelOnly="1" outline="0" fieldPosition="0">
        <references count="6">
          <reference field="1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9" count="1" selected="0">
            <x v="5"/>
          </reference>
          <reference field="10" count="1">
            <x v="9"/>
          </reference>
        </references>
      </pivotArea>
    </format>
    <format dxfId="121">
      <pivotArea dataOnly="0" labelOnly="1" outline="0" fieldPosition="0">
        <references count="6">
          <reference field="1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9" count="1" selected="0">
            <x v="5"/>
          </reference>
          <reference field="10" count="1">
            <x v="9"/>
          </reference>
        </references>
      </pivotArea>
    </format>
    <format dxfId="122">
      <pivotArea dataOnly="0" labelOnly="1" outline="0" fieldPosition="0">
        <references count="6">
          <reference field="1" count="1" selected="0">
            <x v="2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  <reference field="9" count="1" selected="0">
            <x v="5"/>
          </reference>
          <reference field="10" count="1">
            <x v="9"/>
          </reference>
        </references>
      </pivotArea>
    </format>
    <format dxfId="123">
      <pivotArea dataOnly="0" labelOnly="1" outline="0" fieldPosition="0">
        <references count="6">
          <reference field="1" count="1" selected="0">
            <x v="2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  <reference field="9" count="1" selected="0">
            <x v="5"/>
          </reference>
          <reference field="10" count="1">
            <x v="9"/>
          </reference>
        </references>
      </pivotArea>
    </format>
    <format dxfId="124">
      <pivotArea dataOnly="0" labelOnly="1" outline="0" fieldPosition="0">
        <references count="6">
          <reference field="1" count="1" selected="0">
            <x v="3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  <reference field="9" count="1" selected="0">
            <x v="5"/>
          </reference>
          <reference field="10" count="1">
            <x v="9"/>
          </reference>
        </references>
      </pivotArea>
    </format>
    <format dxfId="125">
      <pivotArea dataOnly="0" labelOnly="1" outline="0" fieldPosition="0">
        <references count="6">
          <reference field="1" count="1" selected="0">
            <x v="4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  <reference field="9" count="1" selected="0">
            <x v="5"/>
          </reference>
          <reference field="10" count="1">
            <x v="9"/>
          </reference>
        </references>
      </pivotArea>
    </format>
    <format dxfId="126">
      <pivotArea dataOnly="0" labelOnly="1" outline="0" fieldPosition="0">
        <references count="6">
          <reference field="1" count="1" selected="0">
            <x v="5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2"/>
          </reference>
          <reference field="9" count="1" selected="0">
            <x v="4"/>
          </reference>
          <reference field="10" count="1">
            <x v="8"/>
          </reference>
        </references>
      </pivotArea>
    </format>
    <format dxfId="127">
      <pivotArea dataOnly="0" labelOnly="1" outline="0" fieldPosition="0">
        <references count="6">
          <reference field="1" count="1" selected="0">
            <x v="6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2"/>
          </reference>
          <reference field="9" count="1" selected="0">
            <x v="0"/>
          </reference>
          <reference field="10" count="1">
            <x v="2"/>
          </reference>
        </references>
      </pivotArea>
    </format>
    <format dxfId="128">
      <pivotArea dataOnly="0" labelOnly="1" outline="0" fieldPosition="0">
        <references count="6">
          <reference field="1" count="1" selected="0">
            <x v="9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2"/>
          </reference>
          <reference field="9" count="1" selected="0">
            <x v="5"/>
          </reference>
          <reference field="10" count="1">
            <x v="9"/>
          </reference>
        </references>
      </pivotArea>
    </format>
    <format dxfId="129">
      <pivotArea dataOnly="0" labelOnly="1" outline="0" fieldPosition="0">
        <references count="6">
          <reference field="1" count="1" selected="0">
            <x v="7"/>
          </reference>
          <reference field="5" count="1" selected="0">
            <x v="3"/>
          </reference>
          <reference field="6" count="1" selected="0">
            <x v="3"/>
          </reference>
          <reference field="7" count="1" selected="0">
            <x v="4"/>
          </reference>
          <reference field="9" count="1" selected="0">
            <x v="5"/>
          </reference>
          <reference field="10" count="1">
            <x v="9"/>
          </reference>
        </references>
      </pivotArea>
    </format>
    <format dxfId="130">
      <pivotArea dataOnly="0" labelOnly="1" outline="0" fieldPosition="0">
        <references count="6">
          <reference field="1" count="1" selected="0">
            <x v="8"/>
          </reference>
          <reference field="5" count="1" selected="0">
            <x v="3"/>
          </reference>
          <reference field="6" count="1" selected="0">
            <x v="3"/>
          </reference>
          <reference field="7" count="1" selected="0">
            <x v="4"/>
          </reference>
          <reference field="9" count="1" selected="0">
            <x v="5"/>
          </reference>
          <reference field="10" count="1">
            <x v="9"/>
          </reference>
        </references>
      </pivotArea>
    </format>
    <format dxfId="131">
      <pivotArea dataOnly="0" labelOnly="1" outline="0" fieldPosition="0">
        <references count="6">
          <reference field="1" count="1" selected="0">
            <x v="9"/>
          </reference>
          <reference field="5" count="1" selected="0">
            <x v="3"/>
          </reference>
          <reference field="6" count="1" selected="0">
            <x v="3"/>
          </reference>
          <reference field="7" count="1" selected="0">
            <x v="4"/>
          </reference>
          <reference field="9" count="1" selected="0">
            <x v="5"/>
          </reference>
          <reference field="10" count="1">
            <x v="9"/>
          </reference>
        </references>
      </pivotArea>
    </format>
    <format dxfId="132">
      <pivotArea dataOnly="0" labelOnly="1" outline="0" fieldPosition="0">
        <references count="6">
          <reference field="1" count="1" selected="0">
            <x v="10"/>
          </reference>
          <reference field="5" count="1" selected="0">
            <x v="4"/>
          </reference>
          <reference field="6" count="1" selected="0">
            <x v="4"/>
          </reference>
          <reference field="7" count="1" selected="0">
            <x v="3"/>
          </reference>
          <reference field="9" count="1" selected="0">
            <x v="4"/>
          </reference>
          <reference field="10" count="1">
            <x v="7"/>
          </reference>
        </references>
      </pivotArea>
    </format>
    <format dxfId="133">
      <pivotArea dataOnly="0" labelOnly="1" outline="0" fieldPosition="0">
        <references count="6">
          <reference field="1" count="1" selected="0">
            <x v="15"/>
          </reference>
          <reference field="5" count="1" selected="0">
            <x v="4"/>
          </reference>
          <reference field="6" count="1" selected="0">
            <x v="4"/>
          </reference>
          <reference field="7" count="1" selected="0">
            <x v="3"/>
          </reference>
          <reference field="9" count="1" selected="0">
            <x v="3"/>
          </reference>
          <reference field="10" count="1">
            <x v="6"/>
          </reference>
        </references>
      </pivotArea>
    </format>
    <format dxfId="134">
      <pivotArea dataOnly="0" labelOnly="1" outline="0" fieldPosition="0">
        <references count="6">
          <reference field="1" count="1" selected="0">
            <x v="11"/>
          </reference>
          <reference field="5" count="1" selected="0">
            <x v="5"/>
          </reference>
          <reference field="6" count="1" selected="0">
            <x v="5"/>
          </reference>
          <reference field="7" count="1" selected="0">
            <x v="5"/>
          </reference>
          <reference field="9" count="1" selected="0">
            <x v="1"/>
          </reference>
          <reference field="10" count="1">
            <x v="4"/>
          </reference>
        </references>
      </pivotArea>
    </format>
    <format dxfId="135">
      <pivotArea dataOnly="0" labelOnly="1" outline="0" fieldPosition="0">
        <references count="6">
          <reference field="1" count="1" selected="0">
            <x v="12"/>
          </reference>
          <reference field="5" count="1" selected="0">
            <x v="5"/>
          </reference>
          <reference field="6" count="1" selected="0">
            <x v="5"/>
          </reference>
          <reference field="7" count="1" selected="0">
            <x v="5"/>
          </reference>
          <reference field="9" count="1" selected="0">
            <x v="5"/>
          </reference>
          <reference field="10" count="1">
            <x v="9"/>
          </reference>
        </references>
      </pivotArea>
    </format>
    <format dxfId="136">
      <pivotArea dataOnly="0" labelOnly="1" outline="0" fieldPosition="0">
        <references count="6">
          <reference field="1" count="1" selected="0">
            <x v="15"/>
          </reference>
          <reference field="5" count="1" selected="0">
            <x v="5"/>
          </reference>
          <reference field="6" count="1" selected="0">
            <x v="5"/>
          </reference>
          <reference field="7" count="1" selected="0">
            <x v="5"/>
          </reference>
          <reference field="9" count="1" selected="0">
            <x v="3"/>
          </reference>
          <reference field="10" count="1">
            <x v="6"/>
          </reference>
        </references>
      </pivotArea>
    </format>
    <format dxfId="137">
      <pivotArea dataOnly="0" labelOnly="1" outline="0" fieldPosition="0">
        <references count="6">
          <reference field="1" count="1" selected="0">
            <x v="13"/>
          </reference>
          <reference field="5" count="1" selected="0">
            <x v="6"/>
          </reference>
          <reference field="6" count="1" selected="0">
            <x v="6"/>
          </reference>
          <reference field="7" count="1" selected="0">
            <x v="6"/>
          </reference>
          <reference field="9" count="1" selected="0">
            <x v="0"/>
          </reference>
          <reference field="10" count="1">
            <x v="0"/>
          </reference>
        </references>
      </pivotArea>
    </format>
    <format dxfId="138">
      <pivotArea dataOnly="0" labelOnly="1" outline="0" fieldPosition="0">
        <references count="6">
          <reference field="1" count="1" selected="0">
            <x v="14"/>
          </reference>
          <reference field="5" count="1" selected="0">
            <x v="6"/>
          </reference>
          <reference field="6" count="1" selected="0">
            <x v="6"/>
          </reference>
          <reference field="7" count="1" selected="0">
            <x v="6"/>
          </reference>
          <reference field="9" count="1" selected="0">
            <x v="5"/>
          </reference>
          <reference field="10" count="1">
            <x v="9"/>
          </reference>
        </references>
      </pivotArea>
    </format>
    <format dxfId="139">
      <pivotArea dataOnly="0" labelOnly="1" outline="0" fieldPosition="0">
        <references count="6">
          <reference field="1" count="1" selected="0">
            <x v="16"/>
          </reference>
          <reference field="5" count="1" selected="0">
            <x v="7"/>
          </reference>
          <reference field="6" count="1" selected="0">
            <x v="6"/>
          </reference>
          <reference field="7" count="1" selected="0">
            <x v="6"/>
          </reference>
          <reference field="9" count="1" selected="0">
            <x v="1"/>
          </reference>
          <reference field="10" count="1">
            <x v="3"/>
          </reference>
        </references>
      </pivotArea>
    </format>
    <format dxfId="140">
      <pivotArea dataOnly="0" labelOnly="1" outline="0" fieldPosition="0">
        <references count="6">
          <reference field="1" count="1" selected="0">
            <x v="17"/>
          </reference>
          <reference field="5" count="1" selected="0">
            <x v="7"/>
          </reference>
          <reference field="6" count="1" selected="0">
            <x v="6"/>
          </reference>
          <reference field="7" count="1" selected="0">
            <x v="6"/>
          </reference>
          <reference field="9" count="1" selected="0">
            <x v="2"/>
          </reference>
          <reference field="10" count="1">
            <x v="5"/>
          </reference>
        </references>
      </pivotArea>
    </format>
    <format dxfId="141">
      <pivotArea dataOnly="0" labelOnly="1" outline="0" fieldPosition="0">
        <references count="6">
          <reference field="1" count="1" selected="0">
            <x v="18"/>
          </reference>
          <reference field="5" count="1" selected="0">
            <x v="7"/>
          </reference>
          <reference field="6" count="1" selected="0">
            <x v="6"/>
          </reference>
          <reference field="7" count="1" selected="0">
            <x v="6"/>
          </reference>
          <reference field="9" count="1" selected="0">
            <x v="0"/>
          </reference>
          <reference field="10" count="1">
            <x v="1"/>
          </reference>
        </references>
      </pivotArea>
    </format>
    <format dxfId="142">
      <pivotArea dataOnly="0" labelOnly="1" outline="0" fieldPosition="0">
        <references count="6">
          <reference field="1" count="1" selected="0">
            <x v="19"/>
          </reference>
          <reference field="5" count="1" selected="0">
            <x v="7"/>
          </reference>
          <reference field="6" count="1" selected="0">
            <x v="6"/>
          </reference>
          <reference field="7" count="1" selected="0">
            <x v="6"/>
          </reference>
          <reference field="9" count="1" selected="0">
            <x v="5"/>
          </reference>
          <reference field="10" count="1">
            <x v="9"/>
          </reference>
        </references>
      </pivotArea>
    </format>
    <format dxfId="143">
      <pivotArea dataOnly="0" labelOnly="1" outline="0" fieldPosition="0">
        <references count="6">
          <reference field="1" count="1" selected="0">
            <x v="20"/>
          </reference>
          <reference field="5" count="1" selected="0">
            <x v="8"/>
          </reference>
          <reference field="6" count="1" selected="0">
            <x v="6"/>
          </reference>
          <reference field="7" count="1" selected="0">
            <x v="7"/>
          </reference>
          <reference field="9" count="1" selected="0">
            <x v="5"/>
          </reference>
          <reference field="10" count="1">
            <x v="9"/>
          </reference>
        </references>
      </pivotArea>
    </format>
    <format dxfId="144">
      <pivotArea dataOnly="0" labelOnly="1" outline="0" fieldPosition="0">
        <references count="6">
          <reference field="1" count="1" selected="0">
            <x v="21"/>
          </reference>
          <reference field="5" count="1" selected="0">
            <x v="8"/>
          </reference>
          <reference field="6" count="1" selected="0">
            <x v="6"/>
          </reference>
          <reference field="7" count="1" selected="0">
            <x v="7"/>
          </reference>
          <reference field="9" count="1" selected="0">
            <x v="5"/>
          </reference>
          <reference field="10" count="1">
            <x v="9"/>
          </reference>
        </references>
      </pivotArea>
    </format>
    <format dxfId="145">
      <pivotArea dataOnly="0" labelOnly="1" outline="0" fieldPosition="0">
        <references count="6">
          <reference field="1" count="1" selected="0">
            <x v="22"/>
          </reference>
          <reference field="5" count="1" selected="0">
            <x v="8"/>
          </reference>
          <reference field="6" count="1" selected="0">
            <x v="6"/>
          </reference>
          <reference field="7" count="1" selected="0">
            <x v="7"/>
          </reference>
          <reference field="9" count="1" selected="0">
            <x v="5"/>
          </reference>
          <reference field="10" count="1">
            <x v="9"/>
          </reference>
        </references>
      </pivotArea>
    </format>
    <format dxfId="146">
      <pivotArea dataOnly="0" labelOnly="1" outline="0" fieldPosition="0">
        <references count="6">
          <reference field="1" count="1" selected="0">
            <x v="23"/>
          </reference>
          <reference field="5" count="1" selected="0">
            <x v="8"/>
          </reference>
          <reference field="6" count="1" selected="0">
            <x v="6"/>
          </reference>
          <reference field="7" count="1" selected="0">
            <x v="7"/>
          </reference>
          <reference field="9" count="1" selected="0">
            <x v="5"/>
          </reference>
          <reference field="10" count="1">
            <x v="9"/>
          </reference>
        </references>
      </pivotArea>
    </format>
    <format dxfId="147">
      <pivotArea dataOnly="0" labelOnly="1" outline="0" fieldPosition="0">
        <references count="6">
          <reference field="1" count="1" selected="0">
            <x v="24"/>
          </reference>
          <reference field="5" count="1" selected="0">
            <x v="9"/>
          </reference>
          <reference field="6" count="1" selected="0">
            <x v="7"/>
          </reference>
          <reference field="7" count="1" selected="0">
            <x v="8"/>
          </reference>
          <reference field="9" count="1" selected="0">
            <x v="5"/>
          </reference>
          <reference field="10" count="1">
            <x v="9"/>
          </reference>
        </references>
      </pivotArea>
    </format>
    <format dxfId="148">
      <pivotArea dataOnly="0" labelOnly="1" outline="0" fieldPosition="0">
        <references count="6">
          <reference field="1" count="1" selected="0">
            <x v="25"/>
          </reference>
          <reference field="5" count="1" selected="0">
            <x v="9"/>
          </reference>
          <reference field="6" count="1" selected="0">
            <x v="7"/>
          </reference>
          <reference field="7" count="1" selected="0">
            <x v="8"/>
          </reference>
          <reference field="9" count="1" selected="0">
            <x v="5"/>
          </reference>
          <reference field="10" count="1">
            <x v="9"/>
          </reference>
        </references>
      </pivotArea>
    </format>
    <format dxfId="149">
      <pivotArea dataOnly="0" labelOnly="1" outline="0" fieldPosition="0">
        <references count="6">
          <reference field="1" count="1" selected="0">
            <x v="26"/>
          </reference>
          <reference field="5" count="1" selected="0">
            <x v="9"/>
          </reference>
          <reference field="6" count="1" selected="0">
            <x v="7"/>
          </reference>
          <reference field="7" count="1" selected="0">
            <x v="8"/>
          </reference>
          <reference field="9" count="1" selected="0">
            <x v="5"/>
          </reference>
          <reference field="10" count="1">
            <x v="9"/>
          </reference>
        </references>
      </pivotArea>
    </format>
    <format dxfId="150">
      <pivotArea dataOnly="0" labelOnly="1" outline="0" fieldPosition="0">
        <references count="6">
          <reference field="1" count="1" selected="0">
            <x v="27"/>
          </reference>
          <reference field="5" count="1" selected="0">
            <x v="9"/>
          </reference>
          <reference field="6" count="1" selected="0">
            <x v="7"/>
          </reference>
          <reference field="7" count="1" selected="0">
            <x v="8"/>
          </reference>
          <reference field="9" count="1" selected="0">
            <x v="5"/>
          </reference>
          <reference field="10" count="1">
            <x v="9"/>
          </reference>
        </references>
      </pivotArea>
    </format>
    <format dxfId="151">
      <pivotArea dataOnly="0" labelOnly="1" outline="0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F6"/>
  <sheetViews>
    <sheetView workbookViewId="0">
      <pane ySplit="1" topLeftCell="A2" activePane="bottomLeft" state="frozen"/>
      <selection sqref="A1:F6"/>
      <selection pane="bottomLeft"/>
    </sheetView>
  </sheetViews>
  <sheetFormatPr defaultRowHeight="15" x14ac:dyDescent="0.25"/>
  <cols>
    <col min="1" max="1" width="6.28515625" bestFit="1" customWidth="1"/>
    <col min="2" max="2" width="13.7109375" bestFit="1" customWidth="1"/>
    <col min="3" max="6" width="12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10</v>
      </c>
      <c r="B2" t="s">
        <v>16</v>
      </c>
      <c r="C2" t="s">
        <v>51</v>
      </c>
      <c r="D2" t="s">
        <v>52</v>
      </c>
      <c r="E2" t="s">
        <v>53</v>
      </c>
    </row>
    <row r="3" spans="1:6" x14ac:dyDescent="0.25">
      <c r="A3" t="s">
        <v>11</v>
      </c>
      <c r="B3" t="s">
        <v>16</v>
      </c>
      <c r="C3" t="s">
        <v>55</v>
      </c>
      <c r="D3" t="s">
        <v>56</v>
      </c>
    </row>
    <row r="4" spans="1:6" x14ac:dyDescent="0.25">
      <c r="A4" t="s">
        <v>12</v>
      </c>
      <c r="B4" t="s">
        <v>16</v>
      </c>
      <c r="C4" t="s">
        <v>54</v>
      </c>
    </row>
    <row r="5" spans="1:6" x14ac:dyDescent="0.25">
      <c r="A5" t="s">
        <v>13</v>
      </c>
      <c r="B5" t="s">
        <v>16</v>
      </c>
      <c r="C5" t="s">
        <v>57</v>
      </c>
    </row>
    <row r="6" spans="1:6" x14ac:dyDescent="0.25">
      <c r="A6" t="s">
        <v>14</v>
      </c>
      <c r="B6" t="s">
        <v>15</v>
      </c>
      <c r="C6" t="s">
        <v>58</v>
      </c>
      <c r="D6" t="s">
        <v>59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Input_Course!$A$2:$A$10</xm:f>
          </x14:formula1>
          <xm:sqref>C2:F6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M10"/>
  <sheetViews>
    <sheetView workbookViewId="0">
      <pane ySplit="1" topLeftCell="A2" activePane="bottomLeft" state="frozen"/>
      <selection sqref="A1:F6"/>
      <selection pane="bottomLeft"/>
    </sheetView>
  </sheetViews>
  <sheetFormatPr defaultRowHeight="15" x14ac:dyDescent="0.25"/>
  <cols>
    <col min="2" max="2" width="9.42578125" style="12" bestFit="1" customWidth="1"/>
    <col min="3" max="3" width="10" bestFit="1" customWidth="1"/>
    <col min="4" max="4" width="5.7109375" bestFit="1" customWidth="1"/>
    <col min="6" max="6" width="13.140625" bestFit="1" customWidth="1"/>
    <col min="7" max="11" width="6.140625" bestFit="1" customWidth="1"/>
  </cols>
  <sheetData>
    <row r="1" spans="1:13" x14ac:dyDescent="0.25">
      <c r="A1" s="1" t="s">
        <v>17</v>
      </c>
      <c r="B1" s="12" t="s">
        <v>6</v>
      </c>
      <c r="C1" t="s">
        <v>7</v>
      </c>
      <c r="D1" t="s">
        <v>8</v>
      </c>
      <c r="F1" t="s">
        <v>82</v>
      </c>
      <c r="G1" s="12" t="s">
        <v>43</v>
      </c>
      <c r="H1" s="12" t="s">
        <v>44</v>
      </c>
      <c r="I1" s="12" t="s">
        <v>45</v>
      </c>
      <c r="J1" s="12" t="s">
        <v>46</v>
      </c>
      <c r="K1" s="12" t="s">
        <v>47</v>
      </c>
      <c r="M1" s="10" t="s">
        <v>81</v>
      </c>
    </row>
    <row r="2" spans="1:13" x14ac:dyDescent="0.25">
      <c r="A2" t="str">
        <f>B2&amp;" "&amp;C2</f>
        <v>CS100 100</v>
      </c>
      <c r="B2" s="12" t="s">
        <v>43</v>
      </c>
      <c r="C2" s="12" t="s">
        <v>48</v>
      </c>
      <c r="D2" t="s">
        <v>28</v>
      </c>
      <c r="F2">
        <v>1</v>
      </c>
      <c r="G2" s="12">
        <v>1</v>
      </c>
      <c r="H2" s="12">
        <v>1</v>
      </c>
      <c r="I2" s="12">
        <v>0</v>
      </c>
      <c r="J2" s="12">
        <v>0</v>
      </c>
      <c r="K2" s="12">
        <v>1</v>
      </c>
      <c r="M2" t="s">
        <v>80</v>
      </c>
    </row>
    <row r="3" spans="1:13" x14ac:dyDescent="0.25">
      <c r="A3" t="str">
        <f t="shared" ref="A3:A10" si="0">B3&amp;" "&amp;C3</f>
        <v>CS100 200</v>
      </c>
      <c r="B3" s="12" t="s">
        <v>43</v>
      </c>
      <c r="C3" s="12" t="s">
        <v>49</v>
      </c>
      <c r="D3" t="s">
        <v>28</v>
      </c>
      <c r="F3">
        <v>2</v>
      </c>
      <c r="G3" s="12">
        <v>0</v>
      </c>
      <c r="H3" s="12">
        <v>0</v>
      </c>
      <c r="I3" s="12">
        <v>2</v>
      </c>
      <c r="J3" s="12">
        <v>2</v>
      </c>
      <c r="K3" s="12">
        <v>0</v>
      </c>
    </row>
    <row r="4" spans="1:13" x14ac:dyDescent="0.25">
      <c r="A4" t="str">
        <f t="shared" si="0"/>
        <v>CS100 300</v>
      </c>
      <c r="B4" s="12" t="s">
        <v>43</v>
      </c>
      <c r="C4" s="12" t="s">
        <v>50</v>
      </c>
      <c r="D4" t="s">
        <v>28</v>
      </c>
    </row>
    <row r="5" spans="1:13" x14ac:dyDescent="0.25">
      <c r="A5" t="str">
        <f t="shared" si="0"/>
        <v>CS200 100</v>
      </c>
      <c r="B5" s="12" t="s">
        <v>44</v>
      </c>
      <c r="C5" s="12" t="s">
        <v>48</v>
      </c>
      <c r="D5" t="s">
        <v>28</v>
      </c>
    </row>
    <row r="6" spans="1:13" x14ac:dyDescent="0.25">
      <c r="A6" t="str">
        <f t="shared" si="0"/>
        <v>CS200 200</v>
      </c>
      <c r="B6" s="12" t="s">
        <v>44</v>
      </c>
      <c r="C6" s="12" t="s">
        <v>49</v>
      </c>
      <c r="D6" t="s">
        <v>28</v>
      </c>
    </row>
    <row r="7" spans="1:13" x14ac:dyDescent="0.25">
      <c r="A7" t="str">
        <f t="shared" si="0"/>
        <v>CS300 100</v>
      </c>
      <c r="B7" s="12" t="s">
        <v>45</v>
      </c>
      <c r="C7" s="12" t="s">
        <v>48</v>
      </c>
      <c r="D7" t="s">
        <v>28</v>
      </c>
    </row>
    <row r="8" spans="1:13" x14ac:dyDescent="0.25">
      <c r="A8" t="str">
        <f t="shared" si="0"/>
        <v>CS400 100</v>
      </c>
      <c r="B8" s="12" t="s">
        <v>46</v>
      </c>
      <c r="C8" s="12" t="s">
        <v>48</v>
      </c>
      <c r="D8" t="s">
        <v>28</v>
      </c>
    </row>
    <row r="9" spans="1:13" x14ac:dyDescent="0.25">
      <c r="A9" t="str">
        <f t="shared" si="0"/>
        <v>CS500 100</v>
      </c>
      <c r="B9" s="12" t="s">
        <v>47</v>
      </c>
      <c r="C9" s="12" t="s">
        <v>48</v>
      </c>
      <c r="D9" t="s">
        <v>28</v>
      </c>
    </row>
    <row r="10" spans="1:13" x14ac:dyDescent="0.25">
      <c r="A10" t="str">
        <f t="shared" si="0"/>
        <v>CS500 200</v>
      </c>
      <c r="B10" s="12" t="s">
        <v>47</v>
      </c>
      <c r="C10" s="12" t="s">
        <v>49</v>
      </c>
      <c r="D10" t="s">
        <v>28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3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2" sqref="A2"/>
    </sheetView>
  </sheetViews>
  <sheetFormatPr defaultRowHeight="15" x14ac:dyDescent="0.25"/>
  <cols>
    <col min="1" max="1" width="9.85546875" style="5" customWidth="1"/>
    <col min="2" max="2" width="8" style="5" bestFit="1" customWidth="1"/>
    <col min="3" max="4" width="7.42578125" style="5" bestFit="1" customWidth="1"/>
    <col min="5" max="5" width="11.7109375" style="5" bestFit="1" customWidth="1"/>
    <col min="6" max="6" width="9.5703125" style="5" bestFit="1" customWidth="1"/>
    <col min="7" max="7" width="8.28515625" style="5" bestFit="1" customWidth="1"/>
    <col min="8" max="8" width="8.28515625" style="5" customWidth="1"/>
    <col min="9" max="9" width="11.5703125" style="5" bestFit="1" customWidth="1"/>
    <col min="10" max="10" width="9" style="5" customWidth="1"/>
    <col min="11" max="11" width="6.42578125" style="5" customWidth="1"/>
    <col min="12" max="12" width="10.140625" customWidth="1"/>
  </cols>
  <sheetData>
    <row r="1" spans="1:11" hidden="1" x14ac:dyDescent="0.25">
      <c r="A1" s="62" t="s">
        <v>98</v>
      </c>
    </row>
    <row r="2" spans="1:11" x14ac:dyDescent="0.25">
      <c r="G2" s="5" t="s">
        <v>93</v>
      </c>
      <c r="H2" s="5" t="s">
        <v>94</v>
      </c>
      <c r="I2" s="5" t="s">
        <v>95</v>
      </c>
      <c r="J2" s="5" t="s">
        <v>97</v>
      </c>
      <c r="K2" s="5" t="s">
        <v>96</v>
      </c>
    </row>
    <row r="3" spans="1:11" x14ac:dyDescent="0.25">
      <c r="A3" s="5" t="s">
        <v>32</v>
      </c>
      <c r="B3" s="5">
        <v>1</v>
      </c>
      <c r="C3" s="63">
        <v>0.33333333333333331</v>
      </c>
      <c r="D3" s="63">
        <v>0.3888888888888889</v>
      </c>
      <c r="E3" s="5" t="s">
        <v>91</v>
      </c>
      <c r="F3" s="5" t="s">
        <v>91</v>
      </c>
      <c r="G3" s="64"/>
      <c r="H3" s="64"/>
      <c r="I3" s="64"/>
      <c r="J3" s="64"/>
      <c r="K3" s="64"/>
    </row>
    <row r="4" spans="1:11" x14ac:dyDescent="0.25">
      <c r="B4" s="5">
        <v>2</v>
      </c>
      <c r="C4" s="63">
        <v>0.33333333333333331</v>
      </c>
      <c r="D4" s="63">
        <v>0.3888888888888889</v>
      </c>
      <c r="E4" s="5" t="s">
        <v>91</v>
      </c>
      <c r="F4" s="5" t="s">
        <v>91</v>
      </c>
      <c r="G4" s="64"/>
      <c r="H4" s="64"/>
      <c r="I4" s="64"/>
      <c r="J4" s="64"/>
      <c r="K4" s="64"/>
    </row>
    <row r="5" spans="1:11" x14ac:dyDescent="0.25">
      <c r="B5" s="5">
        <v>3</v>
      </c>
      <c r="C5" s="63">
        <v>0.33333333333333331</v>
      </c>
      <c r="D5" s="63">
        <v>0.3888888888888889</v>
      </c>
      <c r="E5" s="5" t="s">
        <v>91</v>
      </c>
      <c r="F5" s="5" t="s">
        <v>91</v>
      </c>
      <c r="G5" s="64"/>
      <c r="H5" s="64"/>
      <c r="I5" s="64"/>
      <c r="J5" s="64"/>
      <c r="K5" s="64"/>
    </row>
    <row r="6" spans="1:11" x14ac:dyDescent="0.25">
      <c r="A6" s="5" t="s">
        <v>33</v>
      </c>
      <c r="B6" s="5">
        <v>3</v>
      </c>
      <c r="C6" s="63">
        <v>0.39583333333333331</v>
      </c>
      <c r="D6" s="63">
        <v>0.4513888888888889</v>
      </c>
      <c r="E6" s="5" t="s">
        <v>91</v>
      </c>
      <c r="F6" s="5" t="s">
        <v>91</v>
      </c>
      <c r="G6" s="64"/>
      <c r="H6" s="64"/>
      <c r="I6" s="64"/>
      <c r="J6" s="64"/>
      <c r="K6" s="64"/>
    </row>
    <row r="7" spans="1:11" x14ac:dyDescent="0.25">
      <c r="B7" s="5">
        <v>4</v>
      </c>
      <c r="C7" s="63">
        <v>0.39583333333333331</v>
      </c>
      <c r="D7" s="63">
        <v>0.4513888888888889</v>
      </c>
      <c r="E7" s="5" t="s">
        <v>91</v>
      </c>
      <c r="F7" s="5" t="s">
        <v>91</v>
      </c>
      <c r="G7" s="64"/>
      <c r="H7" s="64"/>
      <c r="I7" s="64"/>
      <c r="J7" s="64"/>
      <c r="K7" s="64"/>
    </row>
    <row r="8" spans="1:11" x14ac:dyDescent="0.25">
      <c r="B8" s="5">
        <v>5</v>
      </c>
      <c r="C8" s="63">
        <v>0.39583333333333331</v>
      </c>
      <c r="D8" s="63">
        <v>0.4513888888888889</v>
      </c>
      <c r="E8" s="5" t="s">
        <v>91</v>
      </c>
      <c r="F8" s="5" t="s">
        <v>91</v>
      </c>
      <c r="G8" s="64"/>
      <c r="H8" s="64"/>
      <c r="I8" s="64"/>
      <c r="J8" s="64"/>
      <c r="K8" s="64"/>
    </row>
    <row r="9" spans="1:11" x14ac:dyDescent="0.25">
      <c r="A9" s="5" t="s">
        <v>34</v>
      </c>
      <c r="B9" s="5">
        <v>6</v>
      </c>
      <c r="C9" s="63">
        <v>0.45833333333333331</v>
      </c>
      <c r="D9" s="63">
        <v>0.51388888888888895</v>
      </c>
      <c r="E9" s="5" t="s">
        <v>14</v>
      </c>
      <c r="F9" s="5" t="s">
        <v>59</v>
      </c>
      <c r="G9" s="64">
        <v>1</v>
      </c>
      <c r="H9" s="64"/>
      <c r="I9" s="64"/>
      <c r="J9" s="64">
        <v>1</v>
      </c>
      <c r="K9" s="64"/>
    </row>
    <row r="10" spans="1:11" x14ac:dyDescent="0.25">
      <c r="B10" s="5">
        <v>7</v>
      </c>
      <c r="C10" s="63">
        <v>0.45833333333333331</v>
      </c>
      <c r="D10" s="63">
        <v>0.51388888888888895</v>
      </c>
      <c r="E10" s="5" t="s">
        <v>10</v>
      </c>
      <c r="F10" s="5" t="s">
        <v>53</v>
      </c>
      <c r="G10" s="64"/>
      <c r="H10" s="64">
        <v>1</v>
      </c>
      <c r="I10" s="64"/>
      <c r="J10" s="64"/>
      <c r="K10" s="64">
        <v>1</v>
      </c>
    </row>
    <row r="11" spans="1:11" x14ac:dyDescent="0.25">
      <c r="B11" s="5">
        <v>10</v>
      </c>
      <c r="C11" s="63">
        <v>0.45833333333333331</v>
      </c>
      <c r="D11" s="63">
        <v>0.51388888888888895</v>
      </c>
      <c r="E11" s="5" t="s">
        <v>91</v>
      </c>
      <c r="F11" s="5" t="s">
        <v>91</v>
      </c>
      <c r="G11" s="64"/>
      <c r="H11" s="64"/>
      <c r="I11" s="64"/>
      <c r="J11" s="64"/>
      <c r="K11" s="64"/>
    </row>
    <row r="12" spans="1:11" x14ac:dyDescent="0.25">
      <c r="A12" s="5" t="s">
        <v>35</v>
      </c>
      <c r="B12" s="5">
        <v>8</v>
      </c>
      <c r="C12" s="63">
        <v>0.52083333333333337</v>
      </c>
      <c r="D12" s="63">
        <v>0.57638888888888895</v>
      </c>
      <c r="E12" s="5" t="s">
        <v>91</v>
      </c>
      <c r="F12" s="5" t="s">
        <v>91</v>
      </c>
      <c r="G12" s="64"/>
      <c r="H12" s="64"/>
      <c r="I12" s="64"/>
      <c r="J12" s="64"/>
      <c r="K12" s="64"/>
    </row>
    <row r="13" spans="1:11" x14ac:dyDescent="0.25">
      <c r="B13" s="5">
        <v>9</v>
      </c>
      <c r="C13" s="63">
        <v>0.52083333333333337</v>
      </c>
      <c r="D13" s="63">
        <v>0.57638888888888895</v>
      </c>
      <c r="E13" s="5" t="s">
        <v>91</v>
      </c>
      <c r="F13" s="5" t="s">
        <v>91</v>
      </c>
      <c r="G13" s="64"/>
      <c r="H13" s="64"/>
      <c r="I13" s="64"/>
      <c r="J13" s="64"/>
      <c r="K13" s="64"/>
    </row>
    <row r="14" spans="1:11" x14ac:dyDescent="0.25">
      <c r="B14" s="5">
        <v>10</v>
      </c>
      <c r="C14" s="63">
        <v>0.52083333333333337</v>
      </c>
      <c r="D14" s="63">
        <v>0.57638888888888895</v>
      </c>
      <c r="E14" s="5" t="s">
        <v>91</v>
      </c>
      <c r="F14" s="5" t="s">
        <v>91</v>
      </c>
      <c r="G14" s="64"/>
      <c r="H14" s="64"/>
      <c r="I14" s="64"/>
      <c r="J14" s="64"/>
      <c r="K14" s="64"/>
    </row>
    <row r="15" spans="1:11" x14ac:dyDescent="0.25">
      <c r="A15" s="5" t="s">
        <v>36</v>
      </c>
      <c r="B15" s="5">
        <v>11</v>
      </c>
      <c r="C15" s="63">
        <v>0.58333333333333337</v>
      </c>
      <c r="D15" s="63">
        <v>0.55555555555555558</v>
      </c>
      <c r="E15" s="5" t="s">
        <v>14</v>
      </c>
      <c r="F15" s="5" t="s">
        <v>58</v>
      </c>
      <c r="G15" s="64">
        <v>1</v>
      </c>
      <c r="H15" s="64"/>
      <c r="I15" s="64"/>
      <c r="J15" s="64">
        <v>1</v>
      </c>
      <c r="K15" s="64"/>
    </row>
    <row r="16" spans="1:11" x14ac:dyDescent="0.25">
      <c r="B16" s="5">
        <v>16</v>
      </c>
      <c r="C16" s="63">
        <v>0.58333333333333337</v>
      </c>
      <c r="D16" s="63">
        <v>0.55555555555555558</v>
      </c>
      <c r="E16" s="5" t="s">
        <v>13</v>
      </c>
      <c r="F16" s="5" t="s">
        <v>57</v>
      </c>
      <c r="G16" s="64"/>
      <c r="H16" s="64"/>
      <c r="I16" s="64"/>
      <c r="J16" s="64"/>
      <c r="K16" s="64">
        <v>1</v>
      </c>
    </row>
    <row r="17" spans="1:11" x14ac:dyDescent="0.25">
      <c r="A17" s="5" t="s">
        <v>16</v>
      </c>
      <c r="B17" s="5">
        <v>12</v>
      </c>
      <c r="C17" s="63">
        <v>0.64583333333333337</v>
      </c>
      <c r="D17" s="63">
        <v>0.70138888888888884</v>
      </c>
      <c r="E17" s="5" t="s">
        <v>11</v>
      </c>
      <c r="F17" s="5" t="s">
        <v>56</v>
      </c>
      <c r="G17" s="64">
        <v>1</v>
      </c>
      <c r="H17" s="64"/>
      <c r="I17" s="64">
        <v>1</v>
      </c>
      <c r="J17" s="64"/>
      <c r="K17" s="64"/>
    </row>
    <row r="18" spans="1:11" x14ac:dyDescent="0.25">
      <c r="B18" s="5">
        <v>13</v>
      </c>
      <c r="C18" s="63">
        <v>0.64583333333333337</v>
      </c>
      <c r="D18" s="63">
        <v>0.70138888888888884</v>
      </c>
      <c r="E18" s="5" t="s">
        <v>91</v>
      </c>
      <c r="F18" s="5" t="s">
        <v>91</v>
      </c>
      <c r="G18" s="64"/>
      <c r="H18" s="64"/>
      <c r="I18" s="64"/>
      <c r="J18" s="64"/>
      <c r="K18" s="64"/>
    </row>
    <row r="19" spans="1:11" x14ac:dyDescent="0.25">
      <c r="B19" s="5">
        <v>16</v>
      </c>
      <c r="C19" s="63">
        <v>0.64583333333333337</v>
      </c>
      <c r="D19" s="63">
        <v>0.70138888888888884</v>
      </c>
      <c r="E19" s="5" t="s">
        <v>13</v>
      </c>
      <c r="F19" s="5" t="s">
        <v>57</v>
      </c>
      <c r="G19" s="64"/>
      <c r="H19" s="64"/>
      <c r="I19" s="64"/>
      <c r="J19" s="64"/>
      <c r="K19" s="64">
        <v>1</v>
      </c>
    </row>
    <row r="20" spans="1:11" x14ac:dyDescent="0.25">
      <c r="A20" s="5" t="s">
        <v>29</v>
      </c>
      <c r="B20" s="5">
        <v>14</v>
      </c>
      <c r="C20" s="63">
        <v>0.70833333333333337</v>
      </c>
      <c r="D20" s="63">
        <v>0.76388888888888884</v>
      </c>
      <c r="E20" s="5" t="s">
        <v>10</v>
      </c>
      <c r="F20" s="5" t="s">
        <v>51</v>
      </c>
      <c r="G20" s="64">
        <v>1</v>
      </c>
      <c r="H20" s="64"/>
      <c r="I20" s="64">
        <v>1</v>
      </c>
      <c r="J20" s="64"/>
      <c r="K20" s="64"/>
    </row>
    <row r="21" spans="1:11" x14ac:dyDescent="0.25">
      <c r="B21" s="5">
        <v>15</v>
      </c>
      <c r="C21" s="63">
        <v>0.70833333333333337</v>
      </c>
      <c r="D21" s="63">
        <v>0.76388888888888884</v>
      </c>
      <c r="E21" s="5" t="s">
        <v>91</v>
      </c>
      <c r="F21" s="5" t="s">
        <v>91</v>
      </c>
      <c r="G21" s="64"/>
      <c r="H21" s="64"/>
      <c r="I21" s="64"/>
      <c r="J21" s="64"/>
      <c r="K21" s="64"/>
    </row>
    <row r="22" spans="1:11" x14ac:dyDescent="0.25">
      <c r="A22" s="5" t="s">
        <v>37</v>
      </c>
      <c r="B22" s="5">
        <v>17</v>
      </c>
      <c r="C22" s="63">
        <v>0.70833333333333337</v>
      </c>
      <c r="D22" s="63">
        <v>0.76388888888888884</v>
      </c>
      <c r="E22" s="5" t="s">
        <v>11</v>
      </c>
      <c r="F22" s="5" t="s">
        <v>55</v>
      </c>
      <c r="G22" s="64">
        <v>1</v>
      </c>
      <c r="H22" s="64"/>
      <c r="I22" s="64"/>
      <c r="J22" s="64"/>
      <c r="K22" s="64"/>
    </row>
    <row r="23" spans="1:11" x14ac:dyDescent="0.25">
      <c r="B23" s="5">
        <v>18</v>
      </c>
      <c r="C23" s="63">
        <v>0.70833333333333337</v>
      </c>
      <c r="D23" s="63">
        <v>0.76388888888888884</v>
      </c>
      <c r="E23" s="5" t="s">
        <v>12</v>
      </c>
      <c r="F23" s="5" t="s">
        <v>54</v>
      </c>
      <c r="G23" s="64"/>
      <c r="H23" s="64">
        <v>1</v>
      </c>
      <c r="I23" s="64"/>
      <c r="J23" s="64"/>
      <c r="K23" s="64"/>
    </row>
    <row r="24" spans="1:11" x14ac:dyDescent="0.25">
      <c r="B24" s="5">
        <v>19</v>
      </c>
      <c r="C24" s="63">
        <v>0.70833333333333337</v>
      </c>
      <c r="D24" s="63">
        <v>0.76388888888888884</v>
      </c>
      <c r="E24" s="5" t="s">
        <v>10</v>
      </c>
      <c r="F24" s="5" t="s">
        <v>52</v>
      </c>
      <c r="G24" s="64"/>
      <c r="H24" s="64"/>
      <c r="I24" s="64">
        <v>1</v>
      </c>
      <c r="J24" s="64"/>
      <c r="K24" s="64"/>
    </row>
    <row r="25" spans="1:11" x14ac:dyDescent="0.25">
      <c r="B25" s="5">
        <v>20</v>
      </c>
      <c r="C25" s="63">
        <v>0.70833333333333337</v>
      </c>
      <c r="D25" s="63">
        <v>0.76388888888888884</v>
      </c>
      <c r="E25" s="5" t="s">
        <v>91</v>
      </c>
      <c r="F25" s="5" t="s">
        <v>91</v>
      </c>
      <c r="G25" s="64"/>
      <c r="H25" s="64"/>
      <c r="I25" s="64"/>
      <c r="J25" s="64"/>
      <c r="K25" s="64"/>
    </row>
    <row r="26" spans="1:11" x14ac:dyDescent="0.25">
      <c r="A26" s="5" t="s">
        <v>41</v>
      </c>
      <c r="B26" s="5">
        <v>21</v>
      </c>
      <c r="C26" s="63">
        <v>0.70833333333333337</v>
      </c>
      <c r="D26" s="63">
        <v>0.80555555555555547</v>
      </c>
      <c r="E26" s="5" t="s">
        <v>91</v>
      </c>
      <c r="F26" s="5" t="s">
        <v>91</v>
      </c>
      <c r="G26" s="64"/>
      <c r="H26" s="64"/>
      <c r="I26" s="64"/>
      <c r="J26" s="64"/>
      <c r="K26" s="64"/>
    </row>
    <row r="27" spans="1:11" x14ac:dyDescent="0.25">
      <c r="B27" s="5">
        <v>22</v>
      </c>
      <c r="C27" s="63">
        <v>0.70833333333333337</v>
      </c>
      <c r="D27" s="63">
        <v>0.80555555555555547</v>
      </c>
      <c r="E27" s="5" t="s">
        <v>91</v>
      </c>
      <c r="F27" s="5" t="s">
        <v>91</v>
      </c>
      <c r="G27" s="64"/>
      <c r="H27" s="64"/>
      <c r="I27" s="64"/>
      <c r="J27" s="64"/>
      <c r="K27" s="64"/>
    </row>
    <row r="28" spans="1:11" x14ac:dyDescent="0.25">
      <c r="B28" s="5">
        <v>23</v>
      </c>
      <c r="C28" s="63">
        <v>0.70833333333333337</v>
      </c>
      <c r="D28" s="63">
        <v>0.80555555555555547</v>
      </c>
      <c r="E28" s="5" t="s">
        <v>91</v>
      </c>
      <c r="F28" s="5" t="s">
        <v>91</v>
      </c>
      <c r="G28" s="64"/>
      <c r="H28" s="64"/>
      <c r="I28" s="64"/>
      <c r="J28" s="64"/>
      <c r="K28" s="64"/>
    </row>
    <row r="29" spans="1:11" x14ac:dyDescent="0.25">
      <c r="B29" s="5">
        <v>24</v>
      </c>
      <c r="C29" s="63">
        <v>0.70833333333333337</v>
      </c>
      <c r="D29" s="63">
        <v>0.80555555555555547</v>
      </c>
      <c r="E29" s="5" t="s">
        <v>91</v>
      </c>
      <c r="F29" s="5" t="s">
        <v>91</v>
      </c>
      <c r="G29" s="64"/>
      <c r="H29" s="64"/>
      <c r="I29" s="64"/>
      <c r="J29" s="64"/>
      <c r="K29" s="64"/>
    </row>
    <row r="30" spans="1:11" x14ac:dyDescent="0.25">
      <c r="A30" s="5" t="s">
        <v>42</v>
      </c>
      <c r="B30" s="5">
        <v>25</v>
      </c>
      <c r="C30" s="63">
        <v>0.8125</v>
      </c>
      <c r="D30" s="63">
        <v>0.90972222222222221</v>
      </c>
      <c r="E30" s="5" t="s">
        <v>91</v>
      </c>
      <c r="F30" s="5" t="s">
        <v>91</v>
      </c>
      <c r="G30" s="64"/>
      <c r="H30" s="64"/>
      <c r="I30" s="64"/>
      <c r="J30" s="64"/>
      <c r="K30" s="64"/>
    </row>
    <row r="31" spans="1:11" x14ac:dyDescent="0.25">
      <c r="B31" s="5">
        <v>26</v>
      </c>
      <c r="C31" s="63">
        <v>0.8125</v>
      </c>
      <c r="D31" s="63">
        <v>0.90972222222222221</v>
      </c>
      <c r="E31" s="5" t="s">
        <v>91</v>
      </c>
      <c r="F31" s="5" t="s">
        <v>91</v>
      </c>
      <c r="G31" s="64"/>
      <c r="H31" s="64"/>
      <c r="I31" s="64"/>
      <c r="J31" s="64"/>
      <c r="K31" s="64"/>
    </row>
    <row r="32" spans="1:11" x14ac:dyDescent="0.25">
      <c r="B32" s="5">
        <v>27</v>
      </c>
      <c r="C32" s="63">
        <v>0.8125</v>
      </c>
      <c r="D32" s="63">
        <v>0.90972222222222221</v>
      </c>
      <c r="E32" s="5" t="s">
        <v>91</v>
      </c>
      <c r="F32" s="5" t="s">
        <v>91</v>
      </c>
      <c r="G32" s="64"/>
      <c r="H32" s="64"/>
      <c r="I32" s="64"/>
      <c r="J32" s="64"/>
      <c r="K32" s="64"/>
    </row>
    <row r="33" spans="2:11" x14ac:dyDescent="0.25">
      <c r="B33" s="5">
        <v>28</v>
      </c>
      <c r="C33" s="63">
        <v>0.8125</v>
      </c>
      <c r="D33" s="63">
        <v>0.90972222222222221</v>
      </c>
      <c r="E33" s="5" t="s">
        <v>91</v>
      </c>
      <c r="F33" s="5" t="s">
        <v>91</v>
      </c>
      <c r="G33" s="64"/>
      <c r="H33" s="64"/>
      <c r="I33" s="64"/>
      <c r="J33" s="64"/>
      <c r="K33" s="6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pane ySplit="1" topLeftCell="A2" activePane="bottomLeft" state="frozen"/>
      <selection pane="bottomLeft" activeCell="H45" sqref="H1:H45"/>
    </sheetView>
  </sheetViews>
  <sheetFormatPr defaultRowHeight="15" x14ac:dyDescent="0.25"/>
  <cols>
    <col min="1" max="1" width="5.7109375" bestFit="1" customWidth="1"/>
    <col min="2" max="2" width="7.7109375" bestFit="1" customWidth="1"/>
    <col min="3" max="3" width="5.7109375" bestFit="1" customWidth="1"/>
    <col min="4" max="4" width="8.85546875" bestFit="1" customWidth="1"/>
    <col min="5" max="6" width="5.5703125" bestFit="1" customWidth="1"/>
    <col min="7" max="7" width="13.5703125" bestFit="1" customWidth="1"/>
    <col min="8" max="8" width="11.42578125" bestFit="1" customWidth="1"/>
  </cols>
  <sheetData>
    <row r="1" spans="1:8" x14ac:dyDescent="0.25">
      <c r="A1" t="s">
        <v>60</v>
      </c>
      <c r="B1" t="s">
        <v>27</v>
      </c>
      <c r="C1" t="s">
        <v>8</v>
      </c>
      <c r="D1" t="s">
        <v>38</v>
      </c>
      <c r="E1" t="s">
        <v>39</v>
      </c>
      <c r="F1" t="s">
        <v>40</v>
      </c>
      <c r="G1" t="s">
        <v>68</v>
      </c>
      <c r="H1" t="s">
        <v>92</v>
      </c>
    </row>
    <row r="2" spans="1:8" x14ac:dyDescent="0.25">
      <c r="A2">
        <v>1</v>
      </c>
      <c r="B2" t="s">
        <v>30</v>
      </c>
      <c r="C2" t="s">
        <v>28</v>
      </c>
      <c r="D2" t="s">
        <v>32</v>
      </c>
      <c r="E2" s="11">
        <v>0.33333333333333331</v>
      </c>
      <c r="F2" s="11">
        <v>0.3888888888888889</v>
      </c>
      <c r="G2" t="s">
        <v>66</v>
      </c>
      <c r="H2" t="s">
        <v>93</v>
      </c>
    </row>
    <row r="3" spans="1:8" x14ac:dyDescent="0.25">
      <c r="A3">
        <v>1</v>
      </c>
      <c r="B3" t="s">
        <v>31</v>
      </c>
      <c r="C3" t="s">
        <v>28</v>
      </c>
      <c r="D3" t="s">
        <v>32</v>
      </c>
      <c r="E3" s="11">
        <v>0.33333333333333331</v>
      </c>
      <c r="F3" s="11">
        <v>0.3888888888888889</v>
      </c>
      <c r="G3" t="s">
        <v>66</v>
      </c>
      <c r="H3" t="s">
        <v>95</v>
      </c>
    </row>
    <row r="4" spans="1:8" x14ac:dyDescent="0.25">
      <c r="A4">
        <v>2</v>
      </c>
      <c r="B4" t="s">
        <v>30</v>
      </c>
      <c r="C4" t="s">
        <v>28</v>
      </c>
      <c r="D4" t="s">
        <v>32</v>
      </c>
      <c r="E4" s="11">
        <v>0.33333333333333331</v>
      </c>
      <c r="F4" s="11">
        <v>0.3888888888888889</v>
      </c>
      <c r="G4" t="s">
        <v>66</v>
      </c>
      <c r="H4" t="s">
        <v>94</v>
      </c>
    </row>
    <row r="5" spans="1:8" x14ac:dyDescent="0.25">
      <c r="A5">
        <v>2</v>
      </c>
      <c r="B5" t="s">
        <v>31</v>
      </c>
      <c r="C5" t="s">
        <v>28</v>
      </c>
      <c r="D5" t="s">
        <v>32</v>
      </c>
      <c r="E5" s="11">
        <v>0.33333333333333331</v>
      </c>
      <c r="F5" s="11">
        <v>0.3888888888888889</v>
      </c>
      <c r="G5" t="s">
        <v>66</v>
      </c>
      <c r="H5" t="s">
        <v>96</v>
      </c>
    </row>
    <row r="6" spans="1:8" x14ac:dyDescent="0.25">
      <c r="A6">
        <v>3</v>
      </c>
      <c r="B6" t="s">
        <v>30</v>
      </c>
      <c r="C6" t="s">
        <v>28</v>
      </c>
      <c r="D6" t="s">
        <v>32</v>
      </c>
      <c r="E6" s="11">
        <v>0.33333333333333331</v>
      </c>
      <c r="F6" s="11">
        <v>0.3888888888888889</v>
      </c>
      <c r="G6" t="s">
        <v>66</v>
      </c>
      <c r="H6" t="s">
        <v>97</v>
      </c>
    </row>
    <row r="7" spans="1:8" x14ac:dyDescent="0.25">
      <c r="A7">
        <v>3</v>
      </c>
      <c r="B7" t="s">
        <v>31</v>
      </c>
      <c r="C7" t="s">
        <v>28</v>
      </c>
      <c r="D7" t="s">
        <v>33</v>
      </c>
      <c r="E7" s="11">
        <v>0.39583333333333331</v>
      </c>
      <c r="F7" s="11">
        <v>0.4513888888888889</v>
      </c>
      <c r="G7" t="s">
        <v>66</v>
      </c>
      <c r="H7" t="s">
        <v>97</v>
      </c>
    </row>
    <row r="8" spans="1:8" x14ac:dyDescent="0.25">
      <c r="A8">
        <v>4</v>
      </c>
      <c r="B8" t="s">
        <v>30</v>
      </c>
      <c r="C8" t="s">
        <v>28</v>
      </c>
      <c r="D8" t="s">
        <v>33</v>
      </c>
      <c r="E8" s="11">
        <v>0.39583333333333331</v>
      </c>
      <c r="F8" s="11">
        <v>0.4513888888888889</v>
      </c>
      <c r="G8" t="s">
        <v>66</v>
      </c>
      <c r="H8" t="s">
        <v>93</v>
      </c>
    </row>
    <row r="9" spans="1:8" x14ac:dyDescent="0.25">
      <c r="A9">
        <v>4</v>
      </c>
      <c r="B9" t="s">
        <v>31</v>
      </c>
      <c r="C9" t="s">
        <v>28</v>
      </c>
      <c r="D9" t="s">
        <v>33</v>
      </c>
      <c r="E9" s="11">
        <v>0.39583333333333331</v>
      </c>
      <c r="F9" s="11">
        <v>0.4513888888888889</v>
      </c>
      <c r="G9" t="s">
        <v>66</v>
      </c>
      <c r="H9" t="s">
        <v>95</v>
      </c>
    </row>
    <row r="10" spans="1:8" x14ac:dyDescent="0.25">
      <c r="A10">
        <v>5</v>
      </c>
      <c r="B10" t="s">
        <v>30</v>
      </c>
      <c r="C10" t="s">
        <v>28</v>
      </c>
      <c r="D10" t="s">
        <v>33</v>
      </c>
      <c r="E10" s="11">
        <v>0.39583333333333331</v>
      </c>
      <c r="F10" s="11">
        <v>0.4513888888888889</v>
      </c>
      <c r="G10" t="s">
        <v>66</v>
      </c>
      <c r="H10" t="s">
        <v>94</v>
      </c>
    </row>
    <row r="11" spans="1:8" x14ac:dyDescent="0.25">
      <c r="A11">
        <v>5</v>
      </c>
      <c r="B11" t="s">
        <v>31</v>
      </c>
      <c r="C11" t="s">
        <v>28</v>
      </c>
      <c r="D11" t="s">
        <v>33</v>
      </c>
      <c r="E11" s="11">
        <v>0.39583333333333331</v>
      </c>
      <c r="F11" s="11">
        <v>0.4513888888888889</v>
      </c>
      <c r="G11" t="s">
        <v>66</v>
      </c>
      <c r="H11" t="s">
        <v>96</v>
      </c>
    </row>
    <row r="12" spans="1:8" x14ac:dyDescent="0.25">
      <c r="A12">
        <v>6</v>
      </c>
      <c r="B12" t="s">
        <v>30</v>
      </c>
      <c r="C12" t="s">
        <v>28</v>
      </c>
      <c r="D12" t="s">
        <v>34</v>
      </c>
      <c r="E12" s="11">
        <v>0.45833333333333331</v>
      </c>
      <c r="F12" s="11">
        <v>0.51388888888888895</v>
      </c>
      <c r="G12" t="s">
        <v>66</v>
      </c>
      <c r="H12" t="s">
        <v>93</v>
      </c>
    </row>
    <row r="13" spans="1:8" x14ac:dyDescent="0.25">
      <c r="A13">
        <v>6</v>
      </c>
      <c r="B13" t="s">
        <v>31</v>
      </c>
      <c r="C13" t="s">
        <v>28</v>
      </c>
      <c r="D13" t="s">
        <v>34</v>
      </c>
      <c r="E13" s="11">
        <v>0.45833333333333331</v>
      </c>
      <c r="F13" s="11">
        <v>0.51388888888888895</v>
      </c>
      <c r="G13" t="s">
        <v>66</v>
      </c>
      <c r="H13" t="s">
        <v>97</v>
      </c>
    </row>
    <row r="14" spans="1:8" x14ac:dyDescent="0.25">
      <c r="A14">
        <v>7</v>
      </c>
      <c r="B14" t="s">
        <v>30</v>
      </c>
      <c r="C14" t="s">
        <v>28</v>
      </c>
      <c r="D14" t="s">
        <v>34</v>
      </c>
      <c r="E14" s="11">
        <v>0.45833333333333331</v>
      </c>
      <c r="F14" s="11">
        <v>0.51388888888888895</v>
      </c>
      <c r="G14" t="s">
        <v>66</v>
      </c>
      <c r="H14" t="s">
        <v>94</v>
      </c>
    </row>
    <row r="15" spans="1:8" x14ac:dyDescent="0.25">
      <c r="A15">
        <v>7</v>
      </c>
      <c r="B15" t="s">
        <v>31</v>
      </c>
      <c r="C15" t="s">
        <v>28</v>
      </c>
      <c r="D15" t="s">
        <v>34</v>
      </c>
      <c r="E15" s="11">
        <v>0.45833333333333331</v>
      </c>
      <c r="F15" s="11">
        <v>0.51388888888888895</v>
      </c>
      <c r="G15" t="s">
        <v>66</v>
      </c>
      <c r="H15" t="s">
        <v>96</v>
      </c>
    </row>
    <row r="16" spans="1:8" x14ac:dyDescent="0.25">
      <c r="A16">
        <v>8</v>
      </c>
      <c r="B16" t="s">
        <v>30</v>
      </c>
      <c r="C16" t="s">
        <v>28</v>
      </c>
      <c r="D16" t="s">
        <v>35</v>
      </c>
      <c r="E16" s="11">
        <v>0.52083333333333337</v>
      </c>
      <c r="F16" s="11">
        <v>0.57638888888888895</v>
      </c>
      <c r="G16" t="s">
        <v>67</v>
      </c>
      <c r="H16" t="s">
        <v>93</v>
      </c>
    </row>
    <row r="17" spans="1:8" x14ac:dyDescent="0.25">
      <c r="A17">
        <v>8</v>
      </c>
      <c r="B17" t="s">
        <v>31</v>
      </c>
      <c r="C17" t="s">
        <v>28</v>
      </c>
      <c r="D17" t="s">
        <v>35</v>
      </c>
      <c r="E17" s="11">
        <v>0.52083333333333337</v>
      </c>
      <c r="F17" s="11">
        <v>0.57638888888888895</v>
      </c>
      <c r="G17" t="s">
        <v>67</v>
      </c>
      <c r="H17" t="s">
        <v>97</v>
      </c>
    </row>
    <row r="18" spans="1:8" x14ac:dyDescent="0.25">
      <c r="A18">
        <v>9</v>
      </c>
      <c r="B18" t="s">
        <v>30</v>
      </c>
      <c r="C18" t="s">
        <v>28</v>
      </c>
      <c r="D18" t="s">
        <v>35</v>
      </c>
      <c r="E18" s="11">
        <v>0.52083333333333337</v>
      </c>
      <c r="F18" s="11">
        <v>0.57638888888888895</v>
      </c>
      <c r="G18" t="s">
        <v>67</v>
      </c>
      <c r="H18" t="s">
        <v>94</v>
      </c>
    </row>
    <row r="19" spans="1:8" x14ac:dyDescent="0.25">
      <c r="A19">
        <v>9</v>
      </c>
      <c r="B19" t="s">
        <v>31</v>
      </c>
      <c r="C19" t="s">
        <v>28</v>
      </c>
      <c r="D19" t="s">
        <v>35</v>
      </c>
      <c r="E19" s="11">
        <v>0.52083333333333337</v>
      </c>
      <c r="F19" s="11">
        <v>0.57638888888888895</v>
      </c>
      <c r="G19" t="s">
        <v>67</v>
      </c>
      <c r="H19" t="s">
        <v>96</v>
      </c>
    </row>
    <row r="20" spans="1:8" x14ac:dyDescent="0.25">
      <c r="A20">
        <v>10</v>
      </c>
      <c r="B20" t="s">
        <v>30</v>
      </c>
      <c r="C20" t="s">
        <v>28</v>
      </c>
      <c r="D20" t="s">
        <v>34</v>
      </c>
      <c r="E20" s="11">
        <v>0.45833333333333331</v>
      </c>
      <c r="F20" s="11">
        <v>0.51388888888888895</v>
      </c>
      <c r="G20" t="s">
        <v>69</v>
      </c>
      <c r="H20" t="s">
        <v>95</v>
      </c>
    </row>
    <row r="21" spans="1:8" x14ac:dyDescent="0.25">
      <c r="A21">
        <v>10</v>
      </c>
      <c r="B21" t="s">
        <v>31</v>
      </c>
      <c r="C21" t="s">
        <v>28</v>
      </c>
      <c r="D21" t="s">
        <v>35</v>
      </c>
      <c r="E21" s="11">
        <v>0.52083333333333337</v>
      </c>
      <c r="F21" s="11">
        <v>0.57638888888888895</v>
      </c>
      <c r="G21" t="s">
        <v>69</v>
      </c>
      <c r="H21" t="s">
        <v>95</v>
      </c>
    </row>
    <row r="22" spans="1:8" x14ac:dyDescent="0.25">
      <c r="A22">
        <v>11</v>
      </c>
      <c r="B22" t="s">
        <v>30</v>
      </c>
      <c r="C22" t="s">
        <v>28</v>
      </c>
      <c r="D22" t="s">
        <v>36</v>
      </c>
      <c r="E22" s="11">
        <v>0.58333333333333337</v>
      </c>
      <c r="F22" s="11">
        <v>0.55555555555555558</v>
      </c>
      <c r="G22" t="s">
        <v>67</v>
      </c>
      <c r="H22" t="s">
        <v>93</v>
      </c>
    </row>
    <row r="23" spans="1:8" x14ac:dyDescent="0.25">
      <c r="A23">
        <v>11</v>
      </c>
      <c r="B23" t="s">
        <v>31</v>
      </c>
      <c r="C23" t="s">
        <v>28</v>
      </c>
      <c r="D23" t="s">
        <v>36</v>
      </c>
      <c r="E23" s="11">
        <v>0.58333333333333337</v>
      </c>
      <c r="F23" s="11">
        <v>0.55555555555555558</v>
      </c>
      <c r="G23" t="s">
        <v>67</v>
      </c>
      <c r="H23" t="s">
        <v>97</v>
      </c>
    </row>
    <row r="24" spans="1:8" x14ac:dyDescent="0.25">
      <c r="A24">
        <v>12</v>
      </c>
      <c r="B24" t="s">
        <v>30</v>
      </c>
      <c r="C24" t="s">
        <v>28</v>
      </c>
      <c r="D24" t="s">
        <v>16</v>
      </c>
      <c r="E24" s="11">
        <v>0.64583333333333337</v>
      </c>
      <c r="F24" s="11">
        <v>0.70138888888888884</v>
      </c>
      <c r="G24" t="s">
        <v>67</v>
      </c>
      <c r="H24" t="s">
        <v>93</v>
      </c>
    </row>
    <row r="25" spans="1:8" x14ac:dyDescent="0.25">
      <c r="A25">
        <v>12</v>
      </c>
      <c r="B25" t="s">
        <v>31</v>
      </c>
      <c r="C25" t="s">
        <v>28</v>
      </c>
      <c r="D25" t="s">
        <v>16</v>
      </c>
      <c r="E25" s="11">
        <v>0.64583333333333337</v>
      </c>
      <c r="F25" s="11">
        <v>0.70138888888888884</v>
      </c>
      <c r="G25" t="s">
        <v>67</v>
      </c>
      <c r="H25" t="s">
        <v>95</v>
      </c>
    </row>
    <row r="26" spans="1:8" x14ac:dyDescent="0.25">
      <c r="A26">
        <v>13</v>
      </c>
      <c r="B26" t="s">
        <v>30</v>
      </c>
      <c r="C26" t="s">
        <v>28</v>
      </c>
      <c r="D26" t="s">
        <v>16</v>
      </c>
      <c r="E26" s="11">
        <v>0.64583333333333337</v>
      </c>
      <c r="F26" s="11">
        <v>0.70138888888888884</v>
      </c>
      <c r="G26" t="s">
        <v>67</v>
      </c>
      <c r="H26" t="s">
        <v>94</v>
      </c>
    </row>
    <row r="27" spans="1:8" x14ac:dyDescent="0.25">
      <c r="A27">
        <v>13</v>
      </c>
      <c r="B27" t="s">
        <v>31</v>
      </c>
      <c r="C27" t="s">
        <v>28</v>
      </c>
      <c r="D27" t="s">
        <v>16</v>
      </c>
      <c r="E27" s="11">
        <v>0.64583333333333337</v>
      </c>
      <c r="F27" s="11">
        <v>0.70138888888888884</v>
      </c>
      <c r="G27" t="s">
        <v>67</v>
      </c>
      <c r="H27" t="s">
        <v>97</v>
      </c>
    </row>
    <row r="28" spans="1:8" x14ac:dyDescent="0.25">
      <c r="A28">
        <v>14</v>
      </c>
      <c r="B28" t="s">
        <v>30</v>
      </c>
      <c r="C28" t="s">
        <v>28</v>
      </c>
      <c r="D28" t="s">
        <v>29</v>
      </c>
      <c r="E28" s="11">
        <v>0.70833333333333337</v>
      </c>
      <c r="F28" s="11">
        <v>0.76388888888888884</v>
      </c>
      <c r="G28" t="s">
        <v>67</v>
      </c>
      <c r="H28" t="s">
        <v>93</v>
      </c>
    </row>
    <row r="29" spans="1:8" x14ac:dyDescent="0.25">
      <c r="A29">
        <v>14</v>
      </c>
      <c r="B29" t="s">
        <v>31</v>
      </c>
      <c r="C29" t="s">
        <v>28</v>
      </c>
      <c r="D29" t="s">
        <v>29</v>
      </c>
      <c r="E29" s="11">
        <v>0.70833333333333337</v>
      </c>
      <c r="F29" s="11">
        <v>0.76388888888888884</v>
      </c>
      <c r="G29" t="s">
        <v>67</v>
      </c>
      <c r="H29" t="s">
        <v>95</v>
      </c>
    </row>
    <row r="30" spans="1:8" x14ac:dyDescent="0.25">
      <c r="A30">
        <v>15</v>
      </c>
      <c r="B30" t="s">
        <v>30</v>
      </c>
      <c r="C30" t="s">
        <v>28</v>
      </c>
      <c r="D30" t="s">
        <v>29</v>
      </c>
      <c r="E30" s="11">
        <v>0.70833333333333337</v>
      </c>
      <c r="F30" s="11">
        <v>0.76388888888888884</v>
      </c>
      <c r="G30" t="s">
        <v>67</v>
      </c>
      <c r="H30" t="s">
        <v>94</v>
      </c>
    </row>
    <row r="31" spans="1:8" x14ac:dyDescent="0.25">
      <c r="A31">
        <v>15</v>
      </c>
      <c r="B31" t="s">
        <v>31</v>
      </c>
      <c r="C31" t="s">
        <v>28</v>
      </c>
      <c r="D31" t="s">
        <v>29</v>
      </c>
      <c r="E31" s="11">
        <v>0.70833333333333337</v>
      </c>
      <c r="F31" s="11">
        <v>0.76388888888888884</v>
      </c>
      <c r="G31" t="s">
        <v>67</v>
      </c>
      <c r="H31" t="s">
        <v>97</v>
      </c>
    </row>
    <row r="32" spans="1:8" x14ac:dyDescent="0.25">
      <c r="A32">
        <v>16</v>
      </c>
      <c r="B32" t="s">
        <v>30</v>
      </c>
      <c r="C32" t="s">
        <v>28</v>
      </c>
      <c r="D32" t="s">
        <v>36</v>
      </c>
      <c r="E32" s="11">
        <v>0.58333333333333337</v>
      </c>
      <c r="F32" s="11">
        <v>0.55555555555555558</v>
      </c>
      <c r="G32" t="s">
        <v>67</v>
      </c>
      <c r="H32" t="s">
        <v>96</v>
      </c>
    </row>
    <row r="33" spans="1:8" x14ac:dyDescent="0.25">
      <c r="A33">
        <v>16</v>
      </c>
      <c r="B33" t="s">
        <v>31</v>
      </c>
      <c r="C33" t="s">
        <v>28</v>
      </c>
      <c r="D33" t="s">
        <v>16</v>
      </c>
      <c r="E33" s="11">
        <v>0.64583333333333337</v>
      </c>
      <c r="F33" s="11">
        <v>0.70138888888888884</v>
      </c>
      <c r="G33" t="s">
        <v>67</v>
      </c>
      <c r="H33" t="s">
        <v>96</v>
      </c>
    </row>
    <row r="34" spans="1:8" x14ac:dyDescent="0.25">
      <c r="A34">
        <v>17</v>
      </c>
      <c r="B34" t="s">
        <v>30</v>
      </c>
      <c r="C34" t="s">
        <v>28</v>
      </c>
      <c r="D34" t="s">
        <v>37</v>
      </c>
      <c r="E34" s="11">
        <v>0.70833333333333337</v>
      </c>
      <c r="F34" s="11">
        <v>0.76388888888888884</v>
      </c>
      <c r="G34" t="s">
        <v>67</v>
      </c>
      <c r="H34" t="s">
        <v>93</v>
      </c>
    </row>
    <row r="35" spans="1:8" x14ac:dyDescent="0.25">
      <c r="A35">
        <v>18</v>
      </c>
      <c r="B35" t="s">
        <v>30</v>
      </c>
      <c r="C35" t="s">
        <v>28</v>
      </c>
      <c r="D35" t="s">
        <v>37</v>
      </c>
      <c r="E35" s="11">
        <v>0.70833333333333337</v>
      </c>
      <c r="F35" s="11">
        <v>0.76388888888888884</v>
      </c>
      <c r="G35" t="s">
        <v>67</v>
      </c>
      <c r="H35" t="s">
        <v>94</v>
      </c>
    </row>
    <row r="36" spans="1:8" x14ac:dyDescent="0.25">
      <c r="A36">
        <v>19</v>
      </c>
      <c r="B36" t="s">
        <v>30</v>
      </c>
      <c r="C36" t="s">
        <v>28</v>
      </c>
      <c r="D36" t="s">
        <v>37</v>
      </c>
      <c r="E36" s="11">
        <v>0.70833333333333337</v>
      </c>
      <c r="F36" s="11">
        <v>0.76388888888888884</v>
      </c>
      <c r="G36" t="s">
        <v>67</v>
      </c>
      <c r="H36" t="s">
        <v>95</v>
      </c>
    </row>
    <row r="37" spans="1:8" x14ac:dyDescent="0.25">
      <c r="A37">
        <v>20</v>
      </c>
      <c r="B37" t="s">
        <v>30</v>
      </c>
      <c r="C37" t="s">
        <v>28</v>
      </c>
      <c r="D37" t="s">
        <v>37</v>
      </c>
      <c r="E37" s="11">
        <v>0.70833333333333337</v>
      </c>
      <c r="F37" s="11">
        <v>0.76388888888888884</v>
      </c>
      <c r="G37" t="s">
        <v>67</v>
      </c>
      <c r="H37" t="s">
        <v>97</v>
      </c>
    </row>
    <row r="38" spans="1:8" x14ac:dyDescent="0.25">
      <c r="A38">
        <v>21</v>
      </c>
      <c r="B38" t="s">
        <v>30</v>
      </c>
      <c r="C38" t="s">
        <v>29</v>
      </c>
      <c r="D38" t="s">
        <v>41</v>
      </c>
      <c r="E38" s="11">
        <v>0.70833333333333337</v>
      </c>
      <c r="F38" s="11">
        <v>0.80555555555555547</v>
      </c>
      <c r="G38" t="s">
        <v>67</v>
      </c>
      <c r="H38" t="s">
        <v>93</v>
      </c>
    </row>
    <row r="39" spans="1:8" x14ac:dyDescent="0.25">
      <c r="A39">
        <v>22</v>
      </c>
      <c r="B39" t="s">
        <v>30</v>
      </c>
      <c r="C39" t="s">
        <v>29</v>
      </c>
      <c r="D39" t="s">
        <v>41</v>
      </c>
      <c r="E39" s="11">
        <v>0.70833333333333337</v>
      </c>
      <c r="F39" s="11">
        <v>0.80555555555555547</v>
      </c>
      <c r="G39" t="s">
        <v>67</v>
      </c>
      <c r="H39" t="s">
        <v>94</v>
      </c>
    </row>
    <row r="40" spans="1:8" x14ac:dyDescent="0.25">
      <c r="A40">
        <v>23</v>
      </c>
      <c r="B40" t="s">
        <v>30</v>
      </c>
      <c r="C40" t="s">
        <v>29</v>
      </c>
      <c r="D40" t="s">
        <v>41</v>
      </c>
      <c r="E40" s="11">
        <v>0.70833333333333337</v>
      </c>
      <c r="F40" s="11">
        <v>0.80555555555555547</v>
      </c>
      <c r="G40" t="s">
        <v>67</v>
      </c>
      <c r="H40" t="s">
        <v>95</v>
      </c>
    </row>
    <row r="41" spans="1:8" x14ac:dyDescent="0.25">
      <c r="A41">
        <v>24</v>
      </c>
      <c r="B41" t="s">
        <v>30</v>
      </c>
      <c r="C41" t="s">
        <v>29</v>
      </c>
      <c r="D41" t="s">
        <v>41</v>
      </c>
      <c r="E41" s="11">
        <v>0.70833333333333337</v>
      </c>
      <c r="F41" s="11">
        <v>0.80555555555555547</v>
      </c>
      <c r="G41" t="s">
        <v>67</v>
      </c>
      <c r="H41" t="s">
        <v>97</v>
      </c>
    </row>
    <row r="42" spans="1:8" x14ac:dyDescent="0.25">
      <c r="A42">
        <v>25</v>
      </c>
      <c r="B42" t="s">
        <v>30</v>
      </c>
      <c r="C42" t="s">
        <v>29</v>
      </c>
      <c r="D42" t="s">
        <v>42</v>
      </c>
      <c r="E42" s="11">
        <v>0.8125</v>
      </c>
      <c r="F42" s="11">
        <v>0.90972222222222221</v>
      </c>
      <c r="G42" t="s">
        <v>67</v>
      </c>
      <c r="H42" t="s">
        <v>93</v>
      </c>
    </row>
    <row r="43" spans="1:8" x14ac:dyDescent="0.25">
      <c r="A43">
        <v>26</v>
      </c>
      <c r="B43" t="s">
        <v>30</v>
      </c>
      <c r="C43" t="s">
        <v>29</v>
      </c>
      <c r="D43" t="s">
        <v>42</v>
      </c>
      <c r="E43" s="11">
        <v>0.8125</v>
      </c>
      <c r="F43" s="11">
        <v>0.90972222222222221</v>
      </c>
      <c r="G43" t="s">
        <v>67</v>
      </c>
      <c r="H43" t="s">
        <v>94</v>
      </c>
    </row>
    <row r="44" spans="1:8" x14ac:dyDescent="0.25">
      <c r="A44">
        <v>27</v>
      </c>
      <c r="B44" t="s">
        <v>30</v>
      </c>
      <c r="C44" t="s">
        <v>29</v>
      </c>
      <c r="D44" t="s">
        <v>42</v>
      </c>
      <c r="E44" s="11">
        <v>0.8125</v>
      </c>
      <c r="F44" s="11">
        <v>0.90972222222222221</v>
      </c>
      <c r="G44" t="s">
        <v>67</v>
      </c>
      <c r="H44" t="s">
        <v>95</v>
      </c>
    </row>
    <row r="45" spans="1:8" x14ac:dyDescent="0.25">
      <c r="A45">
        <v>28</v>
      </c>
      <c r="B45" t="s">
        <v>30</v>
      </c>
      <c r="C45" t="s">
        <v>29</v>
      </c>
      <c r="D45" t="s">
        <v>42</v>
      </c>
      <c r="E45" s="11">
        <v>0.8125</v>
      </c>
      <c r="F45" s="11">
        <v>0.90972222222222221</v>
      </c>
      <c r="G45" t="s">
        <v>67</v>
      </c>
      <c r="H4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pane ySplit="1" topLeftCell="A2" activePane="bottomLeft" state="frozen"/>
      <selection pane="bottomLeft" activeCell="J1" sqref="J1:J1048576"/>
    </sheetView>
  </sheetViews>
  <sheetFormatPr defaultRowHeight="15" x14ac:dyDescent="0.25"/>
  <cols>
    <col min="1" max="1" width="15.28515625" style="61" bestFit="1" customWidth="1"/>
    <col min="2" max="8" width="9.140625" style="61"/>
    <col min="9" max="9" width="11.85546875" style="61" bestFit="1" customWidth="1"/>
    <col min="10" max="16384" width="9.140625" style="61"/>
  </cols>
  <sheetData>
    <row r="1" spans="1:11" x14ac:dyDescent="0.25">
      <c r="A1" s="61" t="s">
        <v>17</v>
      </c>
      <c r="B1" t="s">
        <v>60</v>
      </c>
      <c r="C1" t="s">
        <v>27</v>
      </c>
      <c r="D1" t="s">
        <v>92</v>
      </c>
      <c r="E1" t="s">
        <v>8</v>
      </c>
      <c r="F1" t="s">
        <v>38</v>
      </c>
      <c r="G1" t="s">
        <v>39</v>
      </c>
      <c r="H1" t="s">
        <v>40</v>
      </c>
      <c r="I1" t="s">
        <v>68</v>
      </c>
      <c r="J1" s="61" t="s">
        <v>9</v>
      </c>
      <c r="K1" s="61" t="s">
        <v>90</v>
      </c>
    </row>
    <row r="2" spans="1:11" x14ac:dyDescent="0.25">
      <c r="B2">
        <v>1</v>
      </c>
      <c r="C2" t="s">
        <v>30</v>
      </c>
      <c r="D2" t="s">
        <v>93</v>
      </c>
      <c r="E2" t="s">
        <v>28</v>
      </c>
      <c r="F2" t="s">
        <v>32</v>
      </c>
      <c r="G2" s="11">
        <v>0.33333333333333331</v>
      </c>
      <c r="H2" s="11">
        <v>0.3888888888888889</v>
      </c>
      <c r="I2" t="s">
        <v>66</v>
      </c>
    </row>
    <row r="3" spans="1:11" x14ac:dyDescent="0.25">
      <c r="B3">
        <v>1</v>
      </c>
      <c r="C3" t="s">
        <v>31</v>
      </c>
      <c r="D3" t="s">
        <v>95</v>
      </c>
      <c r="E3" t="s">
        <v>28</v>
      </c>
      <c r="F3" t="s">
        <v>32</v>
      </c>
      <c r="G3" s="11">
        <v>0.33333333333333331</v>
      </c>
      <c r="H3" s="11">
        <v>0.3888888888888889</v>
      </c>
      <c r="I3" t="s">
        <v>66</v>
      </c>
    </row>
    <row r="4" spans="1:11" x14ac:dyDescent="0.25">
      <c r="B4">
        <v>2</v>
      </c>
      <c r="C4" t="s">
        <v>30</v>
      </c>
      <c r="D4" t="s">
        <v>94</v>
      </c>
      <c r="E4" t="s">
        <v>28</v>
      </c>
      <c r="F4" t="s">
        <v>32</v>
      </c>
      <c r="G4" s="11">
        <v>0.33333333333333331</v>
      </c>
      <c r="H4" s="11">
        <v>0.3888888888888889</v>
      </c>
      <c r="I4" t="s">
        <v>66</v>
      </c>
    </row>
    <row r="5" spans="1:11" x14ac:dyDescent="0.25">
      <c r="B5">
        <v>2</v>
      </c>
      <c r="C5" t="s">
        <v>31</v>
      </c>
      <c r="D5" t="s">
        <v>96</v>
      </c>
      <c r="E5" t="s">
        <v>28</v>
      </c>
      <c r="F5" t="s">
        <v>32</v>
      </c>
      <c r="G5" s="11">
        <v>0.33333333333333331</v>
      </c>
      <c r="H5" s="11">
        <v>0.3888888888888889</v>
      </c>
      <c r="I5" t="s">
        <v>66</v>
      </c>
    </row>
    <row r="6" spans="1:11" x14ac:dyDescent="0.25">
      <c r="B6">
        <v>3</v>
      </c>
      <c r="C6" t="s">
        <v>30</v>
      </c>
      <c r="D6" t="s">
        <v>97</v>
      </c>
      <c r="E6" t="s">
        <v>28</v>
      </c>
      <c r="F6" t="s">
        <v>32</v>
      </c>
      <c r="G6" s="11">
        <v>0.33333333333333331</v>
      </c>
      <c r="H6" s="11">
        <v>0.3888888888888889</v>
      </c>
      <c r="I6" t="s">
        <v>66</v>
      </c>
    </row>
    <row r="7" spans="1:11" x14ac:dyDescent="0.25">
      <c r="B7">
        <v>3</v>
      </c>
      <c r="C7" t="s">
        <v>31</v>
      </c>
      <c r="D7" t="s">
        <v>97</v>
      </c>
      <c r="E7" t="s">
        <v>28</v>
      </c>
      <c r="F7" t="s">
        <v>33</v>
      </c>
      <c r="G7" s="11">
        <v>0.39583333333333331</v>
      </c>
      <c r="H7" s="11">
        <v>0.4513888888888889</v>
      </c>
      <c r="I7" t="s">
        <v>66</v>
      </c>
    </row>
    <row r="8" spans="1:11" x14ac:dyDescent="0.25">
      <c r="B8">
        <v>4</v>
      </c>
      <c r="C8" t="s">
        <v>30</v>
      </c>
      <c r="D8" t="s">
        <v>93</v>
      </c>
      <c r="E8" t="s">
        <v>28</v>
      </c>
      <c r="F8" t="s">
        <v>33</v>
      </c>
      <c r="G8" s="11">
        <v>0.39583333333333331</v>
      </c>
      <c r="H8" s="11">
        <v>0.4513888888888889</v>
      </c>
      <c r="I8" t="s">
        <v>66</v>
      </c>
    </row>
    <row r="9" spans="1:11" x14ac:dyDescent="0.25">
      <c r="B9">
        <v>4</v>
      </c>
      <c r="C9" t="s">
        <v>31</v>
      </c>
      <c r="D9" t="s">
        <v>95</v>
      </c>
      <c r="E9" t="s">
        <v>28</v>
      </c>
      <c r="F9" t="s">
        <v>33</v>
      </c>
      <c r="G9" s="11">
        <v>0.39583333333333331</v>
      </c>
      <c r="H9" s="11">
        <v>0.4513888888888889</v>
      </c>
      <c r="I9" t="s">
        <v>66</v>
      </c>
    </row>
    <row r="10" spans="1:11" x14ac:dyDescent="0.25">
      <c r="B10">
        <v>5</v>
      </c>
      <c r="C10" t="s">
        <v>30</v>
      </c>
      <c r="D10" t="s">
        <v>94</v>
      </c>
      <c r="E10" t="s">
        <v>28</v>
      </c>
      <c r="F10" t="s">
        <v>33</v>
      </c>
      <c r="G10" s="11">
        <v>0.39583333333333331</v>
      </c>
      <c r="H10" s="11">
        <v>0.4513888888888889</v>
      </c>
      <c r="I10" t="s">
        <v>66</v>
      </c>
    </row>
    <row r="11" spans="1:11" x14ac:dyDescent="0.25">
      <c r="B11">
        <v>5</v>
      </c>
      <c r="C11" t="s">
        <v>31</v>
      </c>
      <c r="D11" t="s">
        <v>96</v>
      </c>
      <c r="E11" t="s">
        <v>28</v>
      </c>
      <c r="F11" t="s">
        <v>33</v>
      </c>
      <c r="G11" s="11">
        <v>0.39583333333333331</v>
      </c>
      <c r="H11" s="11">
        <v>0.4513888888888889</v>
      </c>
      <c r="I11" t="s">
        <v>66</v>
      </c>
    </row>
    <row r="12" spans="1:11" x14ac:dyDescent="0.25">
      <c r="A12" s="61" t="str">
        <f t="shared" ref="A3:A45" si="0">IF(ISBLANK(J12),"",B12&amp;C12&amp;J12&amp;K12)</f>
        <v>6aI, JCS500 200</v>
      </c>
      <c r="B12">
        <v>6</v>
      </c>
      <c r="C12" t="s">
        <v>30</v>
      </c>
      <c r="D12" t="s">
        <v>93</v>
      </c>
      <c r="E12" t="s">
        <v>28</v>
      </c>
      <c r="F12" t="s">
        <v>34</v>
      </c>
      <c r="G12" s="11">
        <v>0.45833333333333331</v>
      </c>
      <c r="H12" s="11">
        <v>0.51388888888888895</v>
      </c>
      <c r="I12" t="s">
        <v>66</v>
      </c>
      <c r="J12" s="61" t="s">
        <v>14</v>
      </c>
      <c r="K12" s="61" t="s">
        <v>59</v>
      </c>
    </row>
    <row r="13" spans="1:11" x14ac:dyDescent="0.25">
      <c r="A13" s="61" t="str">
        <f t="shared" si="0"/>
        <v>6bI, JCS500 200</v>
      </c>
      <c r="B13">
        <v>6</v>
      </c>
      <c r="C13" t="s">
        <v>31</v>
      </c>
      <c r="D13" t="s">
        <v>97</v>
      </c>
      <c r="E13" t="s">
        <v>28</v>
      </c>
      <c r="F13" t="s">
        <v>34</v>
      </c>
      <c r="G13" s="11">
        <v>0.45833333333333331</v>
      </c>
      <c r="H13" s="11">
        <v>0.51388888888888895</v>
      </c>
      <c r="I13" t="s">
        <v>66</v>
      </c>
      <c r="J13" s="61" t="s">
        <v>14</v>
      </c>
      <c r="K13" s="61" t="s">
        <v>59</v>
      </c>
    </row>
    <row r="14" spans="1:11" x14ac:dyDescent="0.25">
      <c r="A14" s="61" t="str">
        <f t="shared" si="0"/>
        <v>7aA, BCS100 300</v>
      </c>
      <c r="B14">
        <v>7</v>
      </c>
      <c r="C14" t="s">
        <v>30</v>
      </c>
      <c r="D14" t="s">
        <v>94</v>
      </c>
      <c r="E14" t="s">
        <v>28</v>
      </c>
      <c r="F14" t="s">
        <v>34</v>
      </c>
      <c r="G14" s="11">
        <v>0.45833333333333331</v>
      </c>
      <c r="H14" s="11">
        <v>0.51388888888888895</v>
      </c>
      <c r="I14" t="s">
        <v>66</v>
      </c>
      <c r="J14" s="61" t="s">
        <v>10</v>
      </c>
      <c r="K14" s="61" t="s">
        <v>53</v>
      </c>
    </row>
    <row r="15" spans="1:11" x14ac:dyDescent="0.25">
      <c r="A15" s="61" t="str">
        <f t="shared" si="0"/>
        <v>7bA, BCS100 300</v>
      </c>
      <c r="B15">
        <v>7</v>
      </c>
      <c r="C15" t="s">
        <v>31</v>
      </c>
      <c r="D15" t="s">
        <v>96</v>
      </c>
      <c r="E15" t="s">
        <v>28</v>
      </c>
      <c r="F15" t="s">
        <v>34</v>
      </c>
      <c r="G15" s="11">
        <v>0.45833333333333331</v>
      </c>
      <c r="H15" s="11">
        <v>0.51388888888888895</v>
      </c>
      <c r="I15" t="s">
        <v>66</v>
      </c>
      <c r="J15" s="61" t="s">
        <v>10</v>
      </c>
      <c r="K15" s="61" t="s">
        <v>53</v>
      </c>
    </row>
    <row r="16" spans="1:11" x14ac:dyDescent="0.25">
      <c r="B16">
        <v>8</v>
      </c>
      <c r="C16" t="s">
        <v>30</v>
      </c>
      <c r="D16" t="s">
        <v>93</v>
      </c>
      <c r="E16" t="s">
        <v>28</v>
      </c>
      <c r="F16" t="s">
        <v>35</v>
      </c>
      <c r="G16" s="11">
        <v>0.52083333333333337</v>
      </c>
      <c r="H16" s="11">
        <v>0.57638888888888895</v>
      </c>
      <c r="I16" t="s">
        <v>67</v>
      </c>
    </row>
    <row r="17" spans="1:11" x14ac:dyDescent="0.25">
      <c r="B17">
        <v>8</v>
      </c>
      <c r="C17" t="s">
        <v>31</v>
      </c>
      <c r="D17" t="s">
        <v>97</v>
      </c>
      <c r="E17" t="s">
        <v>28</v>
      </c>
      <c r="F17" t="s">
        <v>35</v>
      </c>
      <c r="G17" s="11">
        <v>0.52083333333333337</v>
      </c>
      <c r="H17" s="11">
        <v>0.57638888888888895</v>
      </c>
      <c r="I17" t="s">
        <v>67</v>
      </c>
    </row>
    <row r="18" spans="1:11" x14ac:dyDescent="0.25">
      <c r="B18">
        <v>9</v>
      </c>
      <c r="C18" t="s">
        <v>30</v>
      </c>
      <c r="D18" t="s">
        <v>94</v>
      </c>
      <c r="E18" t="s">
        <v>28</v>
      </c>
      <c r="F18" t="s">
        <v>35</v>
      </c>
      <c r="G18" s="11">
        <v>0.52083333333333337</v>
      </c>
      <c r="H18" s="11">
        <v>0.57638888888888895</v>
      </c>
      <c r="I18" t="s">
        <v>67</v>
      </c>
    </row>
    <row r="19" spans="1:11" x14ac:dyDescent="0.25">
      <c r="B19">
        <v>9</v>
      </c>
      <c r="C19" t="s">
        <v>31</v>
      </c>
      <c r="D19" t="s">
        <v>96</v>
      </c>
      <c r="E19" t="s">
        <v>28</v>
      </c>
      <c r="F19" t="s">
        <v>35</v>
      </c>
      <c r="G19" s="11">
        <v>0.52083333333333337</v>
      </c>
      <c r="H19" s="11">
        <v>0.57638888888888895</v>
      </c>
      <c r="I19" t="s">
        <v>67</v>
      </c>
    </row>
    <row r="20" spans="1:11" x14ac:dyDescent="0.25">
      <c r="B20">
        <v>10</v>
      </c>
      <c r="C20" t="s">
        <v>30</v>
      </c>
      <c r="D20" t="s">
        <v>95</v>
      </c>
      <c r="E20" t="s">
        <v>28</v>
      </c>
      <c r="F20" t="s">
        <v>34</v>
      </c>
      <c r="G20" s="11">
        <v>0.45833333333333331</v>
      </c>
      <c r="H20" s="11">
        <v>0.51388888888888895</v>
      </c>
      <c r="I20" t="s">
        <v>69</v>
      </c>
    </row>
    <row r="21" spans="1:11" x14ac:dyDescent="0.25">
      <c r="B21">
        <v>10</v>
      </c>
      <c r="C21" t="s">
        <v>31</v>
      </c>
      <c r="D21" t="s">
        <v>95</v>
      </c>
      <c r="E21" t="s">
        <v>28</v>
      </c>
      <c r="F21" t="s">
        <v>35</v>
      </c>
      <c r="G21" s="11">
        <v>0.52083333333333337</v>
      </c>
      <c r="H21" s="11">
        <v>0.57638888888888895</v>
      </c>
      <c r="I21" t="s">
        <v>69</v>
      </c>
    </row>
    <row r="22" spans="1:11" x14ac:dyDescent="0.25">
      <c r="A22" s="61" t="str">
        <f t="shared" si="0"/>
        <v>11aI, JCS500 100</v>
      </c>
      <c r="B22">
        <v>11</v>
      </c>
      <c r="C22" t="s">
        <v>30</v>
      </c>
      <c r="D22" t="s">
        <v>93</v>
      </c>
      <c r="E22" t="s">
        <v>28</v>
      </c>
      <c r="F22" t="s">
        <v>36</v>
      </c>
      <c r="G22" s="11">
        <v>0.58333333333333337</v>
      </c>
      <c r="H22" s="11">
        <v>0.55555555555555558</v>
      </c>
      <c r="I22" t="s">
        <v>67</v>
      </c>
      <c r="J22" s="61" t="s">
        <v>14</v>
      </c>
      <c r="K22" s="61" t="s">
        <v>58</v>
      </c>
    </row>
    <row r="23" spans="1:11" x14ac:dyDescent="0.25">
      <c r="A23" s="61" t="str">
        <f t="shared" si="0"/>
        <v>11bI, JCS500 100</v>
      </c>
      <c r="B23">
        <v>11</v>
      </c>
      <c r="C23" t="s">
        <v>31</v>
      </c>
      <c r="D23" t="s">
        <v>97</v>
      </c>
      <c r="E23" t="s">
        <v>28</v>
      </c>
      <c r="F23" t="s">
        <v>36</v>
      </c>
      <c r="G23" s="11">
        <v>0.58333333333333337</v>
      </c>
      <c r="H23" s="11">
        <v>0.55555555555555558</v>
      </c>
      <c r="I23" t="s">
        <v>67</v>
      </c>
      <c r="J23" s="61" t="s">
        <v>14</v>
      </c>
      <c r="K23" s="61" t="s">
        <v>58</v>
      </c>
    </row>
    <row r="24" spans="1:11" x14ac:dyDescent="0.25">
      <c r="A24" s="61" t="str">
        <f t="shared" si="0"/>
        <v>12aC, DCS200 200</v>
      </c>
      <c r="B24">
        <v>12</v>
      </c>
      <c r="C24" t="s">
        <v>30</v>
      </c>
      <c r="D24" t="s">
        <v>93</v>
      </c>
      <c r="E24" t="s">
        <v>28</v>
      </c>
      <c r="F24" t="s">
        <v>16</v>
      </c>
      <c r="G24" s="11">
        <v>0.64583333333333337</v>
      </c>
      <c r="H24" s="11">
        <v>0.70138888888888884</v>
      </c>
      <c r="I24" t="s">
        <v>67</v>
      </c>
      <c r="J24" s="61" t="s">
        <v>11</v>
      </c>
      <c r="K24" s="61" t="s">
        <v>56</v>
      </c>
    </row>
    <row r="25" spans="1:11" x14ac:dyDescent="0.25">
      <c r="A25" s="61" t="str">
        <f t="shared" si="0"/>
        <v>12bC, DCS200 200</v>
      </c>
      <c r="B25">
        <v>12</v>
      </c>
      <c r="C25" t="s">
        <v>31</v>
      </c>
      <c r="D25" t="s">
        <v>95</v>
      </c>
      <c r="E25" t="s">
        <v>28</v>
      </c>
      <c r="F25" t="s">
        <v>16</v>
      </c>
      <c r="G25" s="11">
        <v>0.64583333333333337</v>
      </c>
      <c r="H25" s="11">
        <v>0.70138888888888884</v>
      </c>
      <c r="I25" t="s">
        <v>67</v>
      </c>
      <c r="J25" s="61" t="s">
        <v>11</v>
      </c>
      <c r="K25" s="61" t="s">
        <v>56</v>
      </c>
    </row>
    <row r="26" spans="1:11" x14ac:dyDescent="0.25">
      <c r="B26">
        <v>13</v>
      </c>
      <c r="C26" t="s">
        <v>30</v>
      </c>
      <c r="D26" t="s">
        <v>94</v>
      </c>
      <c r="E26" t="s">
        <v>28</v>
      </c>
      <c r="F26" t="s">
        <v>16</v>
      </c>
      <c r="G26" s="11">
        <v>0.64583333333333337</v>
      </c>
      <c r="H26" s="11">
        <v>0.70138888888888884</v>
      </c>
      <c r="I26" t="s">
        <v>67</v>
      </c>
    </row>
    <row r="27" spans="1:11" x14ac:dyDescent="0.25">
      <c r="B27">
        <v>13</v>
      </c>
      <c r="C27" t="s">
        <v>31</v>
      </c>
      <c r="D27" t="s">
        <v>97</v>
      </c>
      <c r="E27" t="s">
        <v>28</v>
      </c>
      <c r="F27" t="s">
        <v>16</v>
      </c>
      <c r="G27" s="11">
        <v>0.64583333333333337</v>
      </c>
      <c r="H27" s="11">
        <v>0.70138888888888884</v>
      </c>
      <c r="I27" t="s">
        <v>67</v>
      </c>
    </row>
    <row r="28" spans="1:11" x14ac:dyDescent="0.25">
      <c r="A28" s="61" t="str">
        <f t="shared" si="0"/>
        <v>14aA, BCS100 100</v>
      </c>
      <c r="B28">
        <v>14</v>
      </c>
      <c r="C28" t="s">
        <v>30</v>
      </c>
      <c r="D28" t="s">
        <v>93</v>
      </c>
      <c r="E28" t="s">
        <v>28</v>
      </c>
      <c r="F28" t="s">
        <v>29</v>
      </c>
      <c r="G28" s="11">
        <v>0.70833333333333337</v>
      </c>
      <c r="H28" s="11">
        <v>0.76388888888888884</v>
      </c>
      <c r="I28" t="s">
        <v>67</v>
      </c>
      <c r="J28" s="61" t="s">
        <v>10</v>
      </c>
      <c r="K28" s="61" t="s">
        <v>51</v>
      </c>
    </row>
    <row r="29" spans="1:11" x14ac:dyDescent="0.25">
      <c r="A29" s="61" t="str">
        <f t="shared" si="0"/>
        <v>14bA, BCS100 100</v>
      </c>
      <c r="B29">
        <v>14</v>
      </c>
      <c r="C29" t="s">
        <v>31</v>
      </c>
      <c r="D29" t="s">
        <v>95</v>
      </c>
      <c r="E29" t="s">
        <v>28</v>
      </c>
      <c r="F29" t="s">
        <v>29</v>
      </c>
      <c r="G29" s="11">
        <v>0.70833333333333337</v>
      </c>
      <c r="H29" s="11">
        <v>0.76388888888888884</v>
      </c>
      <c r="I29" t="s">
        <v>67</v>
      </c>
      <c r="J29" s="61" t="s">
        <v>10</v>
      </c>
      <c r="K29" s="61" t="s">
        <v>51</v>
      </c>
    </row>
    <row r="30" spans="1:11" x14ac:dyDescent="0.25">
      <c r="B30">
        <v>15</v>
      </c>
      <c r="C30" t="s">
        <v>30</v>
      </c>
      <c r="D30" t="s">
        <v>94</v>
      </c>
      <c r="E30" t="s">
        <v>28</v>
      </c>
      <c r="F30" t="s">
        <v>29</v>
      </c>
      <c r="G30" s="11">
        <v>0.70833333333333337</v>
      </c>
      <c r="H30" s="11">
        <v>0.76388888888888884</v>
      </c>
      <c r="I30" t="s">
        <v>67</v>
      </c>
    </row>
    <row r="31" spans="1:11" x14ac:dyDescent="0.25">
      <c r="B31">
        <v>15</v>
      </c>
      <c r="C31" t="s">
        <v>31</v>
      </c>
      <c r="D31" t="s">
        <v>97</v>
      </c>
      <c r="E31" t="s">
        <v>28</v>
      </c>
      <c r="F31" t="s">
        <v>29</v>
      </c>
      <c r="G31" s="11">
        <v>0.70833333333333337</v>
      </c>
      <c r="H31" s="11">
        <v>0.76388888888888884</v>
      </c>
      <c r="I31" t="s">
        <v>67</v>
      </c>
    </row>
    <row r="32" spans="1:11" x14ac:dyDescent="0.25">
      <c r="A32" s="61" t="str">
        <f t="shared" si="0"/>
        <v>16aG, HCS400 100</v>
      </c>
      <c r="B32">
        <v>16</v>
      </c>
      <c r="C32" t="s">
        <v>30</v>
      </c>
      <c r="D32" t="s">
        <v>96</v>
      </c>
      <c r="E32" t="s">
        <v>28</v>
      </c>
      <c r="F32" t="s">
        <v>36</v>
      </c>
      <c r="G32" s="11">
        <v>0.58333333333333337</v>
      </c>
      <c r="H32" s="11">
        <v>0.55555555555555558</v>
      </c>
      <c r="I32" t="s">
        <v>67</v>
      </c>
      <c r="J32" s="61" t="s">
        <v>13</v>
      </c>
      <c r="K32" s="61" t="s">
        <v>57</v>
      </c>
    </row>
    <row r="33" spans="1:11" x14ac:dyDescent="0.25">
      <c r="A33" s="61" t="str">
        <f t="shared" si="0"/>
        <v>16bG, HCS400 100</v>
      </c>
      <c r="B33">
        <v>16</v>
      </c>
      <c r="C33" t="s">
        <v>31</v>
      </c>
      <c r="D33" t="s">
        <v>96</v>
      </c>
      <c r="E33" t="s">
        <v>28</v>
      </c>
      <c r="F33" t="s">
        <v>16</v>
      </c>
      <c r="G33" s="11">
        <v>0.64583333333333337</v>
      </c>
      <c r="H33" s="11">
        <v>0.70138888888888884</v>
      </c>
      <c r="I33" t="s">
        <v>67</v>
      </c>
      <c r="J33" s="61" t="s">
        <v>13</v>
      </c>
      <c r="K33" s="61" t="s">
        <v>57</v>
      </c>
    </row>
    <row r="34" spans="1:11" x14ac:dyDescent="0.25">
      <c r="A34" s="61" t="str">
        <f t="shared" si="0"/>
        <v>17aC, DCS200 100</v>
      </c>
      <c r="B34">
        <v>17</v>
      </c>
      <c r="C34" t="s">
        <v>30</v>
      </c>
      <c r="D34" t="s">
        <v>93</v>
      </c>
      <c r="E34" t="s">
        <v>28</v>
      </c>
      <c r="F34" t="s">
        <v>37</v>
      </c>
      <c r="G34" s="11">
        <v>0.70833333333333337</v>
      </c>
      <c r="H34" s="11">
        <v>0.76388888888888884</v>
      </c>
      <c r="I34" t="s">
        <v>67</v>
      </c>
      <c r="J34" s="61" t="s">
        <v>11</v>
      </c>
      <c r="K34" s="61" t="s">
        <v>55</v>
      </c>
    </row>
    <row r="35" spans="1:11" x14ac:dyDescent="0.25">
      <c r="A35" s="61" t="str">
        <f t="shared" si="0"/>
        <v>18aE, FCS300 100</v>
      </c>
      <c r="B35">
        <v>18</v>
      </c>
      <c r="C35" t="s">
        <v>30</v>
      </c>
      <c r="D35" t="s">
        <v>94</v>
      </c>
      <c r="E35" t="s">
        <v>28</v>
      </c>
      <c r="F35" t="s">
        <v>37</v>
      </c>
      <c r="G35" s="11">
        <v>0.70833333333333337</v>
      </c>
      <c r="H35" s="11">
        <v>0.76388888888888884</v>
      </c>
      <c r="I35" t="s">
        <v>67</v>
      </c>
      <c r="J35" s="61" t="s">
        <v>12</v>
      </c>
      <c r="K35" s="61" t="s">
        <v>54</v>
      </c>
    </row>
    <row r="36" spans="1:11" x14ac:dyDescent="0.25">
      <c r="A36" s="61" t="str">
        <f t="shared" si="0"/>
        <v>19aA, BCS100 200</v>
      </c>
      <c r="B36">
        <v>19</v>
      </c>
      <c r="C36" t="s">
        <v>30</v>
      </c>
      <c r="D36" t="s">
        <v>95</v>
      </c>
      <c r="E36" t="s">
        <v>28</v>
      </c>
      <c r="F36" t="s">
        <v>37</v>
      </c>
      <c r="G36" s="11">
        <v>0.70833333333333337</v>
      </c>
      <c r="H36" s="11">
        <v>0.76388888888888884</v>
      </c>
      <c r="I36" t="s">
        <v>67</v>
      </c>
      <c r="J36" s="61" t="s">
        <v>10</v>
      </c>
      <c r="K36" s="61" t="s">
        <v>52</v>
      </c>
    </row>
    <row r="37" spans="1:11" x14ac:dyDescent="0.25">
      <c r="B37">
        <v>20</v>
      </c>
      <c r="C37" t="s">
        <v>30</v>
      </c>
      <c r="D37" t="s">
        <v>97</v>
      </c>
      <c r="E37" t="s">
        <v>28</v>
      </c>
      <c r="F37" t="s">
        <v>37</v>
      </c>
      <c r="G37" s="11">
        <v>0.70833333333333337</v>
      </c>
      <c r="H37" s="11">
        <v>0.76388888888888884</v>
      </c>
      <c r="I37" t="s">
        <v>67</v>
      </c>
    </row>
    <row r="38" spans="1:11" x14ac:dyDescent="0.25">
      <c r="B38">
        <v>21</v>
      </c>
      <c r="C38" t="s">
        <v>30</v>
      </c>
      <c r="D38" t="s">
        <v>93</v>
      </c>
      <c r="E38" t="s">
        <v>29</v>
      </c>
      <c r="F38" t="s">
        <v>41</v>
      </c>
      <c r="G38" s="11">
        <v>0.70833333333333337</v>
      </c>
      <c r="H38" s="11">
        <v>0.80555555555555547</v>
      </c>
      <c r="I38" t="s">
        <v>67</v>
      </c>
    </row>
    <row r="39" spans="1:11" x14ac:dyDescent="0.25">
      <c r="B39">
        <v>22</v>
      </c>
      <c r="C39" t="s">
        <v>30</v>
      </c>
      <c r="D39" t="s">
        <v>94</v>
      </c>
      <c r="E39" t="s">
        <v>29</v>
      </c>
      <c r="F39" t="s">
        <v>41</v>
      </c>
      <c r="G39" s="11">
        <v>0.70833333333333337</v>
      </c>
      <c r="H39" s="11">
        <v>0.80555555555555547</v>
      </c>
      <c r="I39" t="s">
        <v>67</v>
      </c>
    </row>
    <row r="40" spans="1:11" x14ac:dyDescent="0.25">
      <c r="B40">
        <v>23</v>
      </c>
      <c r="C40" t="s">
        <v>30</v>
      </c>
      <c r="D40" t="s">
        <v>95</v>
      </c>
      <c r="E40" t="s">
        <v>29</v>
      </c>
      <c r="F40" t="s">
        <v>41</v>
      </c>
      <c r="G40" s="11">
        <v>0.70833333333333337</v>
      </c>
      <c r="H40" s="11">
        <v>0.80555555555555547</v>
      </c>
      <c r="I40" t="s">
        <v>67</v>
      </c>
    </row>
    <row r="41" spans="1:11" x14ac:dyDescent="0.25">
      <c r="B41">
        <v>24</v>
      </c>
      <c r="C41" t="s">
        <v>30</v>
      </c>
      <c r="D41" t="s">
        <v>97</v>
      </c>
      <c r="E41" t="s">
        <v>29</v>
      </c>
      <c r="F41" t="s">
        <v>41</v>
      </c>
      <c r="G41" s="11">
        <v>0.70833333333333337</v>
      </c>
      <c r="H41" s="11">
        <v>0.80555555555555547</v>
      </c>
      <c r="I41" t="s">
        <v>67</v>
      </c>
    </row>
    <row r="42" spans="1:11" x14ac:dyDescent="0.25">
      <c r="B42">
        <v>25</v>
      </c>
      <c r="C42" t="s">
        <v>30</v>
      </c>
      <c r="D42" t="s">
        <v>93</v>
      </c>
      <c r="E42" t="s">
        <v>29</v>
      </c>
      <c r="F42" t="s">
        <v>42</v>
      </c>
      <c r="G42" s="11">
        <v>0.8125</v>
      </c>
      <c r="H42" s="11">
        <v>0.90972222222222221</v>
      </c>
      <c r="I42" t="s">
        <v>67</v>
      </c>
    </row>
    <row r="43" spans="1:11" x14ac:dyDescent="0.25">
      <c r="B43">
        <v>26</v>
      </c>
      <c r="C43" t="s">
        <v>30</v>
      </c>
      <c r="D43" t="s">
        <v>94</v>
      </c>
      <c r="E43" t="s">
        <v>29</v>
      </c>
      <c r="F43" t="s">
        <v>42</v>
      </c>
      <c r="G43" s="11">
        <v>0.8125</v>
      </c>
      <c r="H43" s="11">
        <v>0.90972222222222221</v>
      </c>
      <c r="I43" t="s">
        <v>67</v>
      </c>
    </row>
    <row r="44" spans="1:11" x14ac:dyDescent="0.25">
      <c r="B44">
        <v>27</v>
      </c>
      <c r="C44" t="s">
        <v>30</v>
      </c>
      <c r="D44" t="s">
        <v>95</v>
      </c>
      <c r="E44" t="s">
        <v>29</v>
      </c>
      <c r="F44" t="s">
        <v>42</v>
      </c>
      <c r="G44" s="11">
        <v>0.8125</v>
      </c>
      <c r="H44" s="11">
        <v>0.90972222222222221</v>
      </c>
      <c r="I44" t="s">
        <v>67</v>
      </c>
    </row>
    <row r="45" spans="1:11" x14ac:dyDescent="0.25">
      <c r="B45">
        <v>28</v>
      </c>
      <c r="C45" t="s">
        <v>30</v>
      </c>
      <c r="D45" t="s">
        <v>97</v>
      </c>
      <c r="E45" t="s">
        <v>29</v>
      </c>
      <c r="F45" t="s">
        <v>42</v>
      </c>
      <c r="G45" s="11">
        <v>0.8125</v>
      </c>
      <c r="H45" s="11">
        <v>0.90972222222222221</v>
      </c>
      <c r="I45" t="s"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5"/>
  <sheetViews>
    <sheetView workbookViewId="0"/>
  </sheetViews>
  <sheetFormatPr defaultRowHeight="15" x14ac:dyDescent="0.25"/>
  <cols>
    <col min="1" max="1" width="10.85546875" bestFit="1" customWidth="1"/>
    <col min="2" max="2" width="4" bestFit="1" customWidth="1"/>
    <col min="12" max="12" width="6.42578125" bestFit="1" customWidth="1"/>
    <col min="14" max="14" width="8.5703125" bestFit="1" customWidth="1"/>
    <col min="15" max="15" width="2.28515625" bestFit="1" customWidth="1"/>
    <col min="16" max="16" width="11.85546875" bestFit="1" customWidth="1"/>
    <col min="26" max="26" width="6.42578125" bestFit="1" customWidth="1"/>
  </cols>
  <sheetData>
    <row r="1" spans="1:26" x14ac:dyDescent="0.25">
      <c r="A1" s="37" t="s">
        <v>75</v>
      </c>
      <c r="B1" s="38" t="s">
        <v>74</v>
      </c>
      <c r="C1" s="3" t="s">
        <v>51</v>
      </c>
      <c r="D1" s="3" t="s">
        <v>52</v>
      </c>
      <c r="E1" s="3" t="s">
        <v>53</v>
      </c>
      <c r="F1" s="3" t="s">
        <v>55</v>
      </c>
      <c r="G1" s="3" t="s">
        <v>56</v>
      </c>
      <c r="H1" s="3" t="s">
        <v>54</v>
      </c>
      <c r="I1" s="3" t="s">
        <v>57</v>
      </c>
      <c r="J1" s="3" t="s">
        <v>58</v>
      </c>
      <c r="K1" s="4" t="s">
        <v>59</v>
      </c>
      <c r="N1" s="24" t="s">
        <v>19</v>
      </c>
      <c r="O1" s="25"/>
      <c r="P1" s="26"/>
      <c r="Q1" s="52" t="s">
        <v>51</v>
      </c>
      <c r="R1" s="52" t="s">
        <v>52</v>
      </c>
      <c r="S1" s="52" t="s">
        <v>53</v>
      </c>
      <c r="T1" s="52" t="s">
        <v>55</v>
      </c>
      <c r="U1" s="52" t="s">
        <v>56</v>
      </c>
      <c r="V1" s="52" t="s">
        <v>54</v>
      </c>
      <c r="W1" s="52" t="s">
        <v>57</v>
      </c>
      <c r="X1" s="52" t="s">
        <v>58</v>
      </c>
      <c r="Y1" s="53" t="s">
        <v>59</v>
      </c>
    </row>
    <row r="2" spans="1:26" x14ac:dyDescent="0.25">
      <c r="A2" s="16" t="s">
        <v>10</v>
      </c>
      <c r="B2" s="15" t="s">
        <v>16</v>
      </c>
      <c r="C2" s="5">
        <v>4</v>
      </c>
      <c r="D2" s="5">
        <v>3</v>
      </c>
      <c r="E2" s="5">
        <v>2</v>
      </c>
      <c r="F2" s="5"/>
      <c r="G2" s="5"/>
      <c r="H2" s="5"/>
      <c r="I2" s="5"/>
      <c r="J2" s="5"/>
      <c r="K2" s="6"/>
      <c r="N2" s="27"/>
      <c r="O2" s="28"/>
      <c r="P2" s="22"/>
      <c r="Q2" s="17" t="str">
        <f>LEFT(Q1,5)</f>
        <v>CS100</v>
      </c>
      <c r="R2" s="17" t="str">
        <f t="shared" ref="R2:Y2" si="0">LEFT(R1,5)</f>
        <v>CS100</v>
      </c>
      <c r="S2" s="17" t="str">
        <f t="shared" si="0"/>
        <v>CS100</v>
      </c>
      <c r="T2" s="17" t="str">
        <f t="shared" si="0"/>
        <v>CS200</v>
      </c>
      <c r="U2" s="17" t="str">
        <f t="shared" si="0"/>
        <v>CS200</v>
      </c>
      <c r="V2" s="17" t="str">
        <f t="shared" si="0"/>
        <v>CS300</v>
      </c>
      <c r="W2" s="17" t="str">
        <f t="shared" si="0"/>
        <v>CS400</v>
      </c>
      <c r="X2" s="17" t="str">
        <f t="shared" si="0"/>
        <v>CS500</v>
      </c>
      <c r="Y2" s="18" t="str">
        <f t="shared" si="0"/>
        <v>CS500</v>
      </c>
    </row>
    <row r="3" spans="1:26" x14ac:dyDescent="0.25">
      <c r="A3" s="16" t="s">
        <v>11</v>
      </c>
      <c r="B3" s="15" t="s">
        <v>16</v>
      </c>
      <c r="C3" s="5"/>
      <c r="D3" s="5"/>
      <c r="E3" s="5"/>
      <c r="F3" s="5">
        <v>4</v>
      </c>
      <c r="G3" s="5">
        <v>3</v>
      </c>
      <c r="H3" s="5"/>
      <c r="I3" s="5"/>
      <c r="J3" s="5"/>
      <c r="K3" s="6"/>
      <c r="N3" s="27"/>
      <c r="O3" s="28"/>
      <c r="P3" s="22"/>
      <c r="Q3" s="17" t="s">
        <v>28</v>
      </c>
      <c r="R3" s="17" t="s">
        <v>28</v>
      </c>
      <c r="S3" s="17" t="s">
        <v>28</v>
      </c>
      <c r="T3" s="17" t="s">
        <v>28</v>
      </c>
      <c r="U3" s="17" t="s">
        <v>28</v>
      </c>
      <c r="V3" s="17" t="s">
        <v>28</v>
      </c>
      <c r="W3" s="17" t="s">
        <v>28</v>
      </c>
      <c r="X3" s="17" t="s">
        <v>28</v>
      </c>
      <c r="Y3" s="18" t="s">
        <v>28</v>
      </c>
    </row>
    <row r="4" spans="1:26" x14ac:dyDescent="0.25">
      <c r="A4" s="16" t="s">
        <v>12</v>
      </c>
      <c r="B4" s="15" t="s">
        <v>16</v>
      </c>
      <c r="C4" s="5"/>
      <c r="D4" s="5"/>
      <c r="E4" s="5"/>
      <c r="F4" s="5"/>
      <c r="G4" s="5"/>
      <c r="H4" s="5">
        <v>4</v>
      </c>
      <c r="I4" s="5"/>
      <c r="J4" s="5"/>
      <c r="K4" s="6"/>
      <c r="N4" s="29"/>
      <c r="O4" s="21"/>
      <c r="P4" s="23"/>
      <c r="Q4" s="46" t="str">
        <f>IFERROR(INDEX($A$16:$A$20,MATCH(1,C$16:C$20,0),1),"TBD")</f>
        <v>A, B</v>
      </c>
      <c r="R4" s="46" t="str">
        <f t="shared" ref="R4:Y4" si="1">IFERROR(INDEX($A$16:$A$20,MATCH(1,D$16:D$20,0),1),"TBD")</f>
        <v>A, B</v>
      </c>
      <c r="S4" s="46" t="str">
        <f t="shared" si="1"/>
        <v>A, B</v>
      </c>
      <c r="T4" s="46" t="str">
        <f t="shared" si="1"/>
        <v>C, D</v>
      </c>
      <c r="U4" s="46" t="str">
        <f t="shared" si="1"/>
        <v>C, D</v>
      </c>
      <c r="V4" s="46" t="str">
        <f t="shared" si="1"/>
        <v>E, F</v>
      </c>
      <c r="W4" s="46" t="str">
        <f t="shared" si="1"/>
        <v>G, H</v>
      </c>
      <c r="X4" s="46" t="str">
        <f t="shared" si="1"/>
        <v>I, J</v>
      </c>
      <c r="Y4" s="47" t="str">
        <f t="shared" si="1"/>
        <v>I, J</v>
      </c>
      <c r="Z4" t="s">
        <v>76</v>
      </c>
    </row>
    <row r="5" spans="1:26" x14ac:dyDescent="0.25">
      <c r="A5" s="16" t="s">
        <v>13</v>
      </c>
      <c r="B5" s="15" t="s">
        <v>16</v>
      </c>
      <c r="C5" s="5"/>
      <c r="D5" s="5"/>
      <c r="E5" s="5"/>
      <c r="F5" s="5"/>
      <c r="G5" s="5"/>
      <c r="H5" s="5"/>
      <c r="I5" s="5">
        <v>4</v>
      </c>
      <c r="J5" s="5"/>
      <c r="K5" s="6"/>
      <c r="N5" s="16">
        <v>1</v>
      </c>
      <c r="O5" s="5" t="s">
        <v>28</v>
      </c>
      <c r="P5" s="15" t="s">
        <v>66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30">
        <v>0</v>
      </c>
      <c r="Y5" s="48">
        <v>0</v>
      </c>
      <c r="Z5" s="30">
        <f>SUM(Q5:Y5)</f>
        <v>0</v>
      </c>
    </row>
    <row r="6" spans="1:26" ht="15.75" thickBot="1" x14ac:dyDescent="0.3">
      <c r="A6" s="19" t="s">
        <v>14</v>
      </c>
      <c r="B6" s="20" t="s">
        <v>15</v>
      </c>
      <c r="C6" s="7"/>
      <c r="D6" s="7"/>
      <c r="E6" s="7"/>
      <c r="F6" s="7"/>
      <c r="G6" s="7"/>
      <c r="H6" s="7"/>
      <c r="I6" s="7"/>
      <c r="J6" s="7">
        <v>4</v>
      </c>
      <c r="K6" s="8">
        <v>3</v>
      </c>
      <c r="N6" s="16">
        <v>2</v>
      </c>
      <c r="O6" s="5" t="s">
        <v>28</v>
      </c>
      <c r="P6" s="15" t="s">
        <v>66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0</v>
      </c>
      <c r="Y6" s="48">
        <v>0</v>
      </c>
      <c r="Z6" s="30">
        <f t="shared" ref="Z6:Z32" si="2">SUM(Q6:Y6)</f>
        <v>0</v>
      </c>
    </row>
    <row r="7" spans="1:26" ht="15.75" thickBot="1" x14ac:dyDescent="0.3">
      <c r="N7" s="16">
        <v>3</v>
      </c>
      <c r="O7" s="5" t="s">
        <v>28</v>
      </c>
      <c r="P7" s="15" t="s">
        <v>66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48">
        <v>0</v>
      </c>
      <c r="Z7" s="30">
        <f t="shared" si="2"/>
        <v>0</v>
      </c>
    </row>
    <row r="8" spans="1:26" x14ac:dyDescent="0.25">
      <c r="A8" s="37" t="s">
        <v>18</v>
      </c>
      <c r="B8" s="38" t="s">
        <v>74</v>
      </c>
      <c r="C8" s="3" t="s">
        <v>51</v>
      </c>
      <c r="D8" s="3" t="s">
        <v>52</v>
      </c>
      <c r="E8" s="3" t="s">
        <v>53</v>
      </c>
      <c r="F8" s="3" t="s">
        <v>55</v>
      </c>
      <c r="G8" s="3" t="s">
        <v>56</v>
      </c>
      <c r="H8" s="3" t="s">
        <v>54</v>
      </c>
      <c r="I8" s="3" t="s">
        <v>57</v>
      </c>
      <c r="J8" s="3" t="s">
        <v>58</v>
      </c>
      <c r="K8" s="4" t="s">
        <v>59</v>
      </c>
      <c r="N8" s="16">
        <v>4</v>
      </c>
      <c r="O8" s="5" t="s">
        <v>28</v>
      </c>
      <c r="P8" s="15" t="s">
        <v>66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48">
        <v>0</v>
      </c>
      <c r="Z8" s="30">
        <f t="shared" si="2"/>
        <v>0</v>
      </c>
    </row>
    <row r="9" spans="1:26" x14ac:dyDescent="0.25">
      <c r="A9" s="16" t="s">
        <v>10</v>
      </c>
      <c r="B9" s="15" t="s">
        <v>16</v>
      </c>
      <c r="C9" s="39">
        <f>C2/SUM($C2:$K2)</f>
        <v>0.44444444444444442</v>
      </c>
      <c r="D9" s="39">
        <f t="shared" ref="D9:K9" si="3">D2/SUM($C2:$K2)</f>
        <v>0.33333333333333331</v>
      </c>
      <c r="E9" s="39">
        <f t="shared" si="3"/>
        <v>0.22222222222222221</v>
      </c>
      <c r="F9" s="39">
        <f t="shared" si="3"/>
        <v>0</v>
      </c>
      <c r="G9" s="39">
        <f t="shared" si="3"/>
        <v>0</v>
      </c>
      <c r="H9" s="39">
        <f t="shared" si="3"/>
        <v>0</v>
      </c>
      <c r="I9" s="39">
        <f t="shared" si="3"/>
        <v>0</v>
      </c>
      <c r="J9" s="39">
        <f t="shared" si="3"/>
        <v>0</v>
      </c>
      <c r="K9" s="40">
        <f t="shared" si="3"/>
        <v>0</v>
      </c>
      <c r="N9" s="16">
        <v>5</v>
      </c>
      <c r="O9" s="5" t="s">
        <v>28</v>
      </c>
      <c r="P9" s="15" t="s">
        <v>66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48">
        <v>0</v>
      </c>
      <c r="Z9" s="30">
        <f t="shared" si="2"/>
        <v>0</v>
      </c>
    </row>
    <row r="10" spans="1:26" x14ac:dyDescent="0.25">
      <c r="A10" s="16" t="s">
        <v>11</v>
      </c>
      <c r="B10" s="15" t="s">
        <v>16</v>
      </c>
      <c r="C10" s="41">
        <f t="shared" ref="C10:K13" si="4">C3/SUM($C3:$K3)</f>
        <v>0</v>
      </c>
      <c r="D10" s="41">
        <f t="shared" si="4"/>
        <v>0</v>
      </c>
      <c r="E10" s="41">
        <f t="shared" si="4"/>
        <v>0</v>
      </c>
      <c r="F10" s="41">
        <f t="shared" si="4"/>
        <v>0.5714285714285714</v>
      </c>
      <c r="G10" s="41">
        <f t="shared" si="4"/>
        <v>0.42857142857142855</v>
      </c>
      <c r="H10" s="41">
        <f t="shared" si="4"/>
        <v>0</v>
      </c>
      <c r="I10" s="41">
        <f t="shared" si="4"/>
        <v>0</v>
      </c>
      <c r="J10" s="41">
        <f t="shared" si="4"/>
        <v>0</v>
      </c>
      <c r="K10" s="42">
        <f t="shared" si="4"/>
        <v>0</v>
      </c>
      <c r="N10" s="16">
        <v>6</v>
      </c>
      <c r="O10" s="5" t="s">
        <v>28</v>
      </c>
      <c r="P10" s="15" t="s">
        <v>66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48">
        <v>1</v>
      </c>
      <c r="Z10" s="30">
        <f t="shared" si="2"/>
        <v>1</v>
      </c>
    </row>
    <row r="11" spans="1:26" x14ac:dyDescent="0.25">
      <c r="A11" s="16" t="s">
        <v>12</v>
      </c>
      <c r="B11" s="15" t="s">
        <v>16</v>
      </c>
      <c r="C11" s="41">
        <f t="shared" si="4"/>
        <v>0</v>
      </c>
      <c r="D11" s="41">
        <f t="shared" si="4"/>
        <v>0</v>
      </c>
      <c r="E11" s="41">
        <f t="shared" si="4"/>
        <v>0</v>
      </c>
      <c r="F11" s="41">
        <f t="shared" si="4"/>
        <v>0</v>
      </c>
      <c r="G11" s="41">
        <f t="shared" si="4"/>
        <v>0</v>
      </c>
      <c r="H11" s="41">
        <f t="shared" si="4"/>
        <v>1</v>
      </c>
      <c r="I11" s="41">
        <f t="shared" si="4"/>
        <v>0</v>
      </c>
      <c r="J11" s="41">
        <f t="shared" si="4"/>
        <v>0</v>
      </c>
      <c r="K11" s="42">
        <f t="shared" si="4"/>
        <v>0</v>
      </c>
      <c r="N11" s="16">
        <v>7</v>
      </c>
      <c r="O11" s="5" t="s">
        <v>28</v>
      </c>
      <c r="P11" s="15" t="s">
        <v>66</v>
      </c>
      <c r="Q11" s="30">
        <v>0</v>
      </c>
      <c r="R11" s="30">
        <v>0</v>
      </c>
      <c r="S11" s="30">
        <v>1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48">
        <v>0</v>
      </c>
      <c r="Z11" s="30">
        <f t="shared" si="2"/>
        <v>1</v>
      </c>
    </row>
    <row r="12" spans="1:26" x14ac:dyDescent="0.25">
      <c r="A12" s="16" t="s">
        <v>13</v>
      </c>
      <c r="B12" s="15" t="s">
        <v>16</v>
      </c>
      <c r="C12" s="41">
        <f t="shared" si="4"/>
        <v>0</v>
      </c>
      <c r="D12" s="41">
        <f t="shared" si="4"/>
        <v>0</v>
      </c>
      <c r="E12" s="41">
        <f t="shared" si="4"/>
        <v>0</v>
      </c>
      <c r="F12" s="41">
        <f t="shared" si="4"/>
        <v>0</v>
      </c>
      <c r="G12" s="41">
        <f t="shared" si="4"/>
        <v>0</v>
      </c>
      <c r="H12" s="41">
        <f t="shared" si="4"/>
        <v>0</v>
      </c>
      <c r="I12" s="41">
        <f t="shared" si="4"/>
        <v>1</v>
      </c>
      <c r="J12" s="41">
        <f t="shared" si="4"/>
        <v>0</v>
      </c>
      <c r="K12" s="42">
        <f t="shared" si="4"/>
        <v>0</v>
      </c>
      <c r="N12" s="16">
        <v>8</v>
      </c>
      <c r="O12" s="5" t="s">
        <v>28</v>
      </c>
      <c r="P12" s="15" t="s">
        <v>67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48">
        <v>0</v>
      </c>
      <c r="Z12" s="30">
        <f t="shared" si="2"/>
        <v>0</v>
      </c>
    </row>
    <row r="13" spans="1:26" ht="15.75" thickBot="1" x14ac:dyDescent="0.3">
      <c r="A13" s="19" t="s">
        <v>14</v>
      </c>
      <c r="B13" s="20" t="s">
        <v>15</v>
      </c>
      <c r="C13" s="43">
        <f t="shared" si="4"/>
        <v>0</v>
      </c>
      <c r="D13" s="43">
        <f t="shared" si="4"/>
        <v>0</v>
      </c>
      <c r="E13" s="43">
        <f t="shared" si="4"/>
        <v>0</v>
      </c>
      <c r="F13" s="43">
        <f t="shared" si="4"/>
        <v>0</v>
      </c>
      <c r="G13" s="43">
        <f t="shared" si="4"/>
        <v>0</v>
      </c>
      <c r="H13" s="43">
        <f t="shared" si="4"/>
        <v>0</v>
      </c>
      <c r="I13" s="43">
        <f t="shared" si="4"/>
        <v>0</v>
      </c>
      <c r="J13" s="43">
        <f t="shared" si="4"/>
        <v>0.5714285714285714</v>
      </c>
      <c r="K13" s="44">
        <f t="shared" si="4"/>
        <v>0.42857142857142855</v>
      </c>
      <c r="N13" s="16">
        <v>9</v>
      </c>
      <c r="O13" s="5" t="s">
        <v>28</v>
      </c>
      <c r="P13" s="15" t="s">
        <v>67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48">
        <v>0</v>
      </c>
      <c r="Z13" s="30">
        <f t="shared" si="2"/>
        <v>0</v>
      </c>
    </row>
    <row r="14" spans="1:26" ht="15.75" thickBot="1" x14ac:dyDescent="0.3">
      <c r="N14" s="16">
        <v>10</v>
      </c>
      <c r="O14" s="5" t="s">
        <v>28</v>
      </c>
      <c r="P14" s="15" t="s">
        <v>69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48">
        <v>0</v>
      </c>
      <c r="Z14" s="30">
        <f t="shared" si="2"/>
        <v>0</v>
      </c>
    </row>
    <row r="15" spans="1:26" x14ac:dyDescent="0.25">
      <c r="A15" s="45" t="s">
        <v>19</v>
      </c>
      <c r="B15" s="38" t="s">
        <v>74</v>
      </c>
      <c r="C15" s="13" t="s">
        <v>51</v>
      </c>
      <c r="D15" s="3" t="s">
        <v>52</v>
      </c>
      <c r="E15" s="3" t="s">
        <v>53</v>
      </c>
      <c r="F15" s="3" t="s">
        <v>55</v>
      </c>
      <c r="G15" s="3" t="s">
        <v>56</v>
      </c>
      <c r="H15" s="3" t="s">
        <v>54</v>
      </c>
      <c r="I15" s="3" t="s">
        <v>57</v>
      </c>
      <c r="J15" s="3" t="s">
        <v>58</v>
      </c>
      <c r="K15" s="4" t="s">
        <v>59</v>
      </c>
      <c r="L15" s="30" t="s">
        <v>76</v>
      </c>
      <c r="N15" s="16">
        <v>11</v>
      </c>
      <c r="O15" s="5" t="s">
        <v>28</v>
      </c>
      <c r="P15" s="15" t="s">
        <v>67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1</v>
      </c>
      <c r="Y15" s="48">
        <v>0</v>
      </c>
      <c r="Z15" s="30">
        <f t="shared" si="2"/>
        <v>1</v>
      </c>
    </row>
    <row r="16" spans="1:26" x14ac:dyDescent="0.25">
      <c r="A16" s="16" t="s">
        <v>10</v>
      </c>
      <c r="B16" s="15">
        <f>IF(B2="F",1,0)</f>
        <v>1</v>
      </c>
      <c r="C16" s="34">
        <v>1</v>
      </c>
      <c r="D16" s="34">
        <v>1</v>
      </c>
      <c r="E16" s="34">
        <v>1</v>
      </c>
      <c r="F16" s="34" t="s">
        <v>89</v>
      </c>
      <c r="G16" s="34" t="s">
        <v>89</v>
      </c>
      <c r="H16" s="34" t="s">
        <v>89</v>
      </c>
      <c r="I16" s="34" t="s">
        <v>89</v>
      </c>
      <c r="J16" s="34" t="s">
        <v>89</v>
      </c>
      <c r="K16" s="35" t="s">
        <v>89</v>
      </c>
      <c r="L16">
        <f>SUM(C16:K16)</f>
        <v>3</v>
      </c>
      <c r="N16" s="16">
        <v>12</v>
      </c>
      <c r="O16" s="5" t="s">
        <v>28</v>
      </c>
      <c r="P16" s="15" t="s">
        <v>67</v>
      </c>
      <c r="Q16" s="30">
        <v>0</v>
      </c>
      <c r="R16" s="30">
        <v>0</v>
      </c>
      <c r="S16" s="30">
        <v>0</v>
      </c>
      <c r="T16" s="30">
        <v>0</v>
      </c>
      <c r="U16" s="30">
        <v>1</v>
      </c>
      <c r="V16" s="30">
        <v>0</v>
      </c>
      <c r="W16" s="30">
        <v>0</v>
      </c>
      <c r="X16" s="30">
        <v>0</v>
      </c>
      <c r="Y16" s="48">
        <v>0</v>
      </c>
      <c r="Z16" s="30">
        <f t="shared" si="2"/>
        <v>1</v>
      </c>
    </row>
    <row r="17" spans="1:26" x14ac:dyDescent="0.25">
      <c r="A17" s="16" t="s">
        <v>11</v>
      </c>
      <c r="B17" s="15">
        <f t="shared" ref="B17:B20" si="5">IF(B3="F",1,0)</f>
        <v>1</v>
      </c>
      <c r="C17" s="34" t="s">
        <v>89</v>
      </c>
      <c r="D17" s="34" t="s">
        <v>89</v>
      </c>
      <c r="E17" s="34" t="s">
        <v>89</v>
      </c>
      <c r="F17" s="34">
        <v>1</v>
      </c>
      <c r="G17" s="34">
        <v>1</v>
      </c>
      <c r="H17" s="34" t="s">
        <v>89</v>
      </c>
      <c r="I17" s="34" t="s">
        <v>89</v>
      </c>
      <c r="J17" s="34" t="s">
        <v>89</v>
      </c>
      <c r="K17" s="35" t="s">
        <v>89</v>
      </c>
      <c r="L17">
        <f t="shared" ref="L17:L20" si="6">SUM(C17:K17)</f>
        <v>2</v>
      </c>
      <c r="N17" s="16">
        <v>13</v>
      </c>
      <c r="O17" s="5" t="s">
        <v>28</v>
      </c>
      <c r="P17" s="15" t="s">
        <v>67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48">
        <v>0</v>
      </c>
      <c r="Z17" s="30">
        <f t="shared" si="2"/>
        <v>0</v>
      </c>
    </row>
    <row r="18" spans="1:26" x14ac:dyDescent="0.25">
      <c r="A18" s="16" t="s">
        <v>12</v>
      </c>
      <c r="B18" s="15">
        <f t="shared" si="5"/>
        <v>1</v>
      </c>
      <c r="C18" s="34" t="s">
        <v>89</v>
      </c>
      <c r="D18" s="34" t="s">
        <v>89</v>
      </c>
      <c r="E18" s="34" t="s">
        <v>89</v>
      </c>
      <c r="F18" s="34" t="s">
        <v>89</v>
      </c>
      <c r="G18" s="34" t="s">
        <v>89</v>
      </c>
      <c r="H18" s="34">
        <v>1</v>
      </c>
      <c r="I18" s="34" t="s">
        <v>89</v>
      </c>
      <c r="J18" s="34" t="s">
        <v>89</v>
      </c>
      <c r="K18" s="35" t="s">
        <v>89</v>
      </c>
      <c r="L18">
        <f t="shared" si="6"/>
        <v>1</v>
      </c>
      <c r="N18" s="16">
        <v>14</v>
      </c>
      <c r="O18" s="5" t="s">
        <v>28</v>
      </c>
      <c r="P18" s="15" t="s">
        <v>67</v>
      </c>
      <c r="Q18" s="30">
        <v>1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48">
        <v>0</v>
      </c>
      <c r="Z18" s="30">
        <f t="shared" si="2"/>
        <v>1</v>
      </c>
    </row>
    <row r="19" spans="1:26" x14ac:dyDescent="0.25">
      <c r="A19" s="16" t="s">
        <v>13</v>
      </c>
      <c r="B19" s="15">
        <f t="shared" si="5"/>
        <v>1</v>
      </c>
      <c r="C19" s="34" t="s">
        <v>89</v>
      </c>
      <c r="D19" s="34" t="s">
        <v>89</v>
      </c>
      <c r="E19" s="34" t="s">
        <v>89</v>
      </c>
      <c r="F19" s="34" t="s">
        <v>89</v>
      </c>
      <c r="G19" s="34" t="s">
        <v>89</v>
      </c>
      <c r="H19" s="34" t="s">
        <v>89</v>
      </c>
      <c r="I19" s="34">
        <v>1</v>
      </c>
      <c r="J19" s="34" t="s">
        <v>89</v>
      </c>
      <c r="K19" s="35" t="s">
        <v>89</v>
      </c>
      <c r="L19">
        <f t="shared" si="6"/>
        <v>1</v>
      </c>
      <c r="N19" s="16">
        <v>15</v>
      </c>
      <c r="O19" s="5" t="s">
        <v>28</v>
      </c>
      <c r="P19" s="15" t="s">
        <v>67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48">
        <v>0</v>
      </c>
      <c r="Z19" s="30">
        <f t="shared" si="2"/>
        <v>0</v>
      </c>
    </row>
    <row r="20" spans="1:26" ht="15.75" thickBot="1" x14ac:dyDescent="0.3">
      <c r="A20" s="19" t="s">
        <v>14</v>
      </c>
      <c r="B20" s="20">
        <f t="shared" si="5"/>
        <v>0</v>
      </c>
      <c r="C20" s="36" t="s">
        <v>89</v>
      </c>
      <c r="D20" s="36" t="s">
        <v>89</v>
      </c>
      <c r="E20" s="36" t="s">
        <v>89</v>
      </c>
      <c r="F20" s="36" t="s">
        <v>89</v>
      </c>
      <c r="G20" s="36" t="s">
        <v>89</v>
      </c>
      <c r="H20" s="36" t="s">
        <v>89</v>
      </c>
      <c r="I20" s="36" t="s">
        <v>89</v>
      </c>
      <c r="J20" s="36">
        <v>1</v>
      </c>
      <c r="K20" s="60">
        <v>1</v>
      </c>
      <c r="L20">
        <f t="shared" si="6"/>
        <v>2</v>
      </c>
      <c r="N20" s="16">
        <v>16</v>
      </c>
      <c r="O20" s="5" t="s">
        <v>28</v>
      </c>
      <c r="P20" s="15" t="s">
        <v>67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1</v>
      </c>
      <c r="X20" s="30">
        <v>0</v>
      </c>
      <c r="Y20" s="48">
        <v>0</v>
      </c>
      <c r="Z20" s="30">
        <f t="shared" si="2"/>
        <v>1</v>
      </c>
    </row>
    <row r="21" spans="1:26" x14ac:dyDescent="0.25">
      <c r="A21" s="9" t="s">
        <v>20</v>
      </c>
      <c r="C21" s="51">
        <f>SUMPRODUCT(C16:K20,C9:K13)</f>
        <v>5</v>
      </c>
      <c r="D21" t="s">
        <v>22</v>
      </c>
      <c r="N21" s="16">
        <v>17</v>
      </c>
      <c r="O21" s="5" t="s">
        <v>28</v>
      </c>
      <c r="P21" s="15" t="s">
        <v>67</v>
      </c>
      <c r="Q21" s="30">
        <v>0</v>
      </c>
      <c r="R21" s="30">
        <v>0</v>
      </c>
      <c r="S21" s="30">
        <v>0</v>
      </c>
      <c r="T21" s="30">
        <v>1</v>
      </c>
      <c r="U21" s="30">
        <v>0</v>
      </c>
      <c r="V21" s="30">
        <v>0</v>
      </c>
      <c r="W21" s="30">
        <v>0</v>
      </c>
      <c r="X21" s="30">
        <v>0</v>
      </c>
      <c r="Y21" s="48">
        <v>0</v>
      </c>
      <c r="Z21" s="30">
        <f t="shared" si="2"/>
        <v>1</v>
      </c>
    </row>
    <row r="22" spans="1:26" x14ac:dyDescent="0.25">
      <c r="N22" s="16">
        <v>18</v>
      </c>
      <c r="O22" s="5" t="s">
        <v>28</v>
      </c>
      <c r="P22" s="15" t="s">
        <v>67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1</v>
      </c>
      <c r="W22" s="30">
        <v>0</v>
      </c>
      <c r="X22" s="30">
        <v>0</v>
      </c>
      <c r="Y22" s="48">
        <v>0</v>
      </c>
      <c r="Z22" s="30">
        <f t="shared" si="2"/>
        <v>1</v>
      </c>
    </row>
    <row r="23" spans="1:26" x14ac:dyDescent="0.25">
      <c r="A23" t="s">
        <v>21</v>
      </c>
      <c r="C23" t="s">
        <v>24</v>
      </c>
      <c r="F23" s="2">
        <f>IF(SUM(L16:L20)=0,0,SUMPRODUCT(B16:B20,L16:L20)/SUM(L16:L20))</f>
        <v>0.77777777777777779</v>
      </c>
      <c r="G23" s="12" t="s">
        <v>23</v>
      </c>
      <c r="H23" s="33">
        <v>0.75</v>
      </c>
      <c r="N23" s="16">
        <v>19</v>
      </c>
      <c r="O23" s="5" t="s">
        <v>28</v>
      </c>
      <c r="P23" s="15" t="s">
        <v>67</v>
      </c>
      <c r="Q23" s="30">
        <v>0</v>
      </c>
      <c r="R23" s="30">
        <v>1</v>
      </c>
      <c r="S23" s="30">
        <v>0</v>
      </c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48">
        <v>0</v>
      </c>
      <c r="Z23" s="30">
        <f t="shared" si="2"/>
        <v>1</v>
      </c>
    </row>
    <row r="24" spans="1:26" x14ac:dyDescent="0.25">
      <c r="C24" t="s">
        <v>25</v>
      </c>
      <c r="N24" s="16">
        <v>20</v>
      </c>
      <c r="O24" s="5" t="s">
        <v>28</v>
      </c>
      <c r="P24" s="15" t="s">
        <v>67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48">
        <v>0</v>
      </c>
      <c r="Z24" s="30">
        <f t="shared" si="2"/>
        <v>0</v>
      </c>
    </row>
    <row r="25" spans="1:26" x14ac:dyDescent="0.25">
      <c r="C25" t="s">
        <v>26</v>
      </c>
      <c r="N25" s="16">
        <v>21</v>
      </c>
      <c r="O25" s="5" t="s">
        <v>29</v>
      </c>
      <c r="P25" s="15" t="s">
        <v>67</v>
      </c>
      <c r="Q25" s="30" t="s">
        <v>89</v>
      </c>
      <c r="R25" s="30" t="s">
        <v>89</v>
      </c>
      <c r="S25" s="30" t="s">
        <v>89</v>
      </c>
      <c r="T25" s="30" t="s">
        <v>89</v>
      </c>
      <c r="U25" s="30" t="s">
        <v>89</v>
      </c>
      <c r="V25" s="30" t="s">
        <v>89</v>
      </c>
      <c r="W25" s="30" t="s">
        <v>89</v>
      </c>
      <c r="X25" s="30" t="s">
        <v>89</v>
      </c>
      <c r="Y25" s="48" t="s">
        <v>89</v>
      </c>
      <c r="Z25" s="30">
        <f t="shared" si="2"/>
        <v>0</v>
      </c>
    </row>
    <row r="26" spans="1:26" x14ac:dyDescent="0.25">
      <c r="C26" s="12">
        <f>SUM(C16:C20)</f>
        <v>1</v>
      </c>
      <c r="D26" s="12">
        <f t="shared" ref="D26:K26" si="7">SUM(D16:D20)</f>
        <v>1</v>
      </c>
      <c r="E26" s="12">
        <f t="shared" si="7"/>
        <v>1</v>
      </c>
      <c r="F26" s="12">
        <f t="shared" si="7"/>
        <v>1</v>
      </c>
      <c r="G26" s="12">
        <f t="shared" si="7"/>
        <v>1</v>
      </c>
      <c r="H26" s="12">
        <f t="shared" si="7"/>
        <v>1</v>
      </c>
      <c r="I26" s="12">
        <f t="shared" si="7"/>
        <v>1</v>
      </c>
      <c r="J26" s="12">
        <f t="shared" si="7"/>
        <v>1</v>
      </c>
      <c r="K26" s="12">
        <f t="shared" si="7"/>
        <v>1</v>
      </c>
      <c r="N26" s="16">
        <v>22</v>
      </c>
      <c r="O26" s="5" t="s">
        <v>29</v>
      </c>
      <c r="P26" s="15" t="s">
        <v>67</v>
      </c>
      <c r="Q26" s="30" t="s">
        <v>89</v>
      </c>
      <c r="R26" s="30" t="s">
        <v>89</v>
      </c>
      <c r="S26" s="30" t="s">
        <v>89</v>
      </c>
      <c r="T26" s="30" t="s">
        <v>89</v>
      </c>
      <c r="U26" s="30" t="s">
        <v>89</v>
      </c>
      <c r="V26" s="30" t="s">
        <v>89</v>
      </c>
      <c r="W26" s="30" t="s">
        <v>89</v>
      </c>
      <c r="X26" s="30" t="s">
        <v>89</v>
      </c>
      <c r="Y26" s="48" t="s">
        <v>89</v>
      </c>
      <c r="Z26" s="30">
        <f t="shared" si="2"/>
        <v>0</v>
      </c>
    </row>
    <row r="27" spans="1:26" x14ac:dyDescent="0.25">
      <c r="C27" s="12" t="s">
        <v>71</v>
      </c>
      <c r="D27" s="12" t="s">
        <v>71</v>
      </c>
      <c r="E27" s="12" t="s">
        <v>71</v>
      </c>
      <c r="F27" s="12" t="s">
        <v>71</v>
      </c>
      <c r="G27" s="12" t="s">
        <v>71</v>
      </c>
      <c r="H27" s="12" t="s">
        <v>71</v>
      </c>
      <c r="I27" s="12" t="s">
        <v>71</v>
      </c>
      <c r="J27" s="12" t="s">
        <v>71</v>
      </c>
      <c r="K27" s="12" t="s">
        <v>71</v>
      </c>
      <c r="N27" s="16">
        <v>23</v>
      </c>
      <c r="O27" s="5" t="s">
        <v>29</v>
      </c>
      <c r="P27" s="15" t="s">
        <v>67</v>
      </c>
      <c r="Q27" s="30" t="s">
        <v>89</v>
      </c>
      <c r="R27" s="30" t="s">
        <v>89</v>
      </c>
      <c r="S27" s="30" t="s">
        <v>89</v>
      </c>
      <c r="T27" s="30" t="s">
        <v>89</v>
      </c>
      <c r="U27" s="30" t="s">
        <v>89</v>
      </c>
      <c r="V27" s="30" t="s">
        <v>89</v>
      </c>
      <c r="W27" s="30" t="s">
        <v>89</v>
      </c>
      <c r="X27" s="30" t="s">
        <v>89</v>
      </c>
      <c r="Y27" s="48" t="s">
        <v>89</v>
      </c>
      <c r="Z27" s="30">
        <f t="shared" si="2"/>
        <v>0</v>
      </c>
    </row>
    <row r="28" spans="1:26" x14ac:dyDescent="0.25">
      <c r="C28" s="12">
        <v>1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  <c r="I28" s="12">
        <v>1</v>
      </c>
      <c r="J28" s="12">
        <v>1</v>
      </c>
      <c r="K28" s="12">
        <v>1</v>
      </c>
      <c r="N28" s="16">
        <v>24</v>
      </c>
      <c r="O28" s="5" t="s">
        <v>29</v>
      </c>
      <c r="P28" s="15" t="s">
        <v>67</v>
      </c>
      <c r="Q28" s="30" t="s">
        <v>89</v>
      </c>
      <c r="R28" s="30" t="s">
        <v>89</v>
      </c>
      <c r="S28" s="30" t="s">
        <v>89</v>
      </c>
      <c r="T28" s="30" t="s">
        <v>89</v>
      </c>
      <c r="U28" s="30" t="s">
        <v>89</v>
      </c>
      <c r="V28" s="30" t="s">
        <v>89</v>
      </c>
      <c r="W28" s="30" t="s">
        <v>89</v>
      </c>
      <c r="X28" s="30" t="s">
        <v>89</v>
      </c>
      <c r="Y28" s="48" t="s">
        <v>89</v>
      </c>
      <c r="Z28" s="30">
        <f t="shared" si="2"/>
        <v>0</v>
      </c>
    </row>
    <row r="29" spans="1:26" x14ac:dyDescent="0.25">
      <c r="N29" s="16">
        <v>25</v>
      </c>
      <c r="O29" s="5" t="s">
        <v>29</v>
      </c>
      <c r="P29" s="15" t="s">
        <v>67</v>
      </c>
      <c r="Q29" s="30" t="s">
        <v>89</v>
      </c>
      <c r="R29" s="30" t="s">
        <v>89</v>
      </c>
      <c r="S29" s="30" t="s">
        <v>89</v>
      </c>
      <c r="T29" s="30" t="s">
        <v>89</v>
      </c>
      <c r="U29" s="30" t="s">
        <v>89</v>
      </c>
      <c r="V29" s="30" t="s">
        <v>89</v>
      </c>
      <c r="W29" s="30" t="s">
        <v>89</v>
      </c>
      <c r="X29" s="30" t="s">
        <v>89</v>
      </c>
      <c r="Y29" s="48" t="s">
        <v>89</v>
      </c>
      <c r="Z29" s="30">
        <f t="shared" si="2"/>
        <v>0</v>
      </c>
    </row>
    <row r="30" spans="1:26" x14ac:dyDescent="0.25">
      <c r="N30" s="16">
        <v>26</v>
      </c>
      <c r="O30" s="5" t="s">
        <v>29</v>
      </c>
      <c r="P30" s="15" t="s">
        <v>67</v>
      </c>
      <c r="Q30" s="30" t="s">
        <v>89</v>
      </c>
      <c r="R30" s="30" t="s">
        <v>89</v>
      </c>
      <c r="S30" s="30" t="s">
        <v>89</v>
      </c>
      <c r="T30" s="30" t="s">
        <v>89</v>
      </c>
      <c r="U30" s="30" t="s">
        <v>89</v>
      </c>
      <c r="V30" s="30" t="s">
        <v>89</v>
      </c>
      <c r="W30" s="30" t="s">
        <v>89</v>
      </c>
      <c r="X30" s="30" t="s">
        <v>89</v>
      </c>
      <c r="Y30" s="48" t="s">
        <v>89</v>
      </c>
      <c r="Z30" s="30">
        <f t="shared" si="2"/>
        <v>0</v>
      </c>
    </row>
    <row r="31" spans="1:26" x14ac:dyDescent="0.25">
      <c r="N31" s="16">
        <v>27</v>
      </c>
      <c r="O31" s="5" t="s">
        <v>29</v>
      </c>
      <c r="P31" s="15" t="s">
        <v>67</v>
      </c>
      <c r="Q31" s="30" t="s">
        <v>89</v>
      </c>
      <c r="R31" s="30" t="s">
        <v>89</v>
      </c>
      <c r="S31" s="30" t="s">
        <v>89</v>
      </c>
      <c r="T31" s="30" t="s">
        <v>89</v>
      </c>
      <c r="U31" s="30" t="s">
        <v>89</v>
      </c>
      <c r="V31" s="30" t="s">
        <v>89</v>
      </c>
      <c r="W31" s="30" t="s">
        <v>89</v>
      </c>
      <c r="X31" s="30" t="s">
        <v>89</v>
      </c>
      <c r="Y31" s="48" t="s">
        <v>89</v>
      </c>
      <c r="Z31" s="30">
        <f t="shared" si="2"/>
        <v>0</v>
      </c>
    </row>
    <row r="32" spans="1:26" ht="15.75" thickBot="1" x14ac:dyDescent="0.3">
      <c r="N32" s="19">
        <v>28</v>
      </c>
      <c r="O32" s="7" t="s">
        <v>29</v>
      </c>
      <c r="P32" s="20" t="s">
        <v>67</v>
      </c>
      <c r="Q32" s="49" t="s">
        <v>89</v>
      </c>
      <c r="R32" s="49" t="s">
        <v>89</v>
      </c>
      <c r="S32" s="49" t="s">
        <v>89</v>
      </c>
      <c r="T32" s="49" t="s">
        <v>89</v>
      </c>
      <c r="U32" s="49" t="s">
        <v>89</v>
      </c>
      <c r="V32" s="49" t="s">
        <v>89</v>
      </c>
      <c r="W32" s="49" t="s">
        <v>89</v>
      </c>
      <c r="X32" s="49" t="s">
        <v>89</v>
      </c>
      <c r="Y32" s="50" t="s">
        <v>89</v>
      </c>
      <c r="Z32" s="30">
        <f t="shared" si="2"/>
        <v>0</v>
      </c>
    </row>
    <row r="33" spans="14:25" x14ac:dyDescent="0.25">
      <c r="P33" s="54" t="s">
        <v>66</v>
      </c>
      <c r="Q33" s="30">
        <f>SUMIF($P$5:$P$32,$P33,Q$5:Q$32)</f>
        <v>0</v>
      </c>
      <c r="R33" s="30">
        <f t="shared" ref="R33:Y34" si="8">SUMIF($P$5:$P$32,$P33,R$5:R$32)</f>
        <v>0</v>
      </c>
      <c r="S33" s="30">
        <f t="shared" si="8"/>
        <v>1</v>
      </c>
      <c r="T33" s="30">
        <f t="shared" si="8"/>
        <v>0</v>
      </c>
      <c r="U33" s="30">
        <f t="shared" si="8"/>
        <v>0</v>
      </c>
      <c r="V33" s="30">
        <f t="shared" si="8"/>
        <v>0</v>
      </c>
      <c r="W33" s="30">
        <f t="shared" si="8"/>
        <v>0</v>
      </c>
      <c r="X33" s="30">
        <f t="shared" si="8"/>
        <v>0</v>
      </c>
      <c r="Y33" s="30">
        <f t="shared" si="8"/>
        <v>1</v>
      </c>
    </row>
    <row r="34" spans="14:25" x14ac:dyDescent="0.25">
      <c r="P34" s="54" t="s">
        <v>67</v>
      </c>
      <c r="Q34" s="30">
        <f>SUMIF($P$5:$P$32,$P34,Q$5:Q$32)</f>
        <v>1</v>
      </c>
      <c r="R34" s="30">
        <f t="shared" si="8"/>
        <v>1</v>
      </c>
      <c r="S34" s="30">
        <f t="shared" si="8"/>
        <v>0</v>
      </c>
      <c r="T34" s="30">
        <f t="shared" si="8"/>
        <v>1</v>
      </c>
      <c r="U34" s="30">
        <f t="shared" si="8"/>
        <v>1</v>
      </c>
      <c r="V34" s="30">
        <f t="shared" si="8"/>
        <v>1</v>
      </c>
      <c r="W34" s="30">
        <f t="shared" si="8"/>
        <v>1</v>
      </c>
      <c r="X34" s="30">
        <f t="shared" si="8"/>
        <v>1</v>
      </c>
      <c r="Y34" s="30">
        <f t="shared" si="8"/>
        <v>0</v>
      </c>
    </row>
    <row r="36" spans="14:25" x14ac:dyDescent="0.25">
      <c r="N36" t="s">
        <v>21</v>
      </c>
      <c r="P36" t="s">
        <v>61</v>
      </c>
    </row>
    <row r="37" spans="14:25" x14ac:dyDescent="0.25">
      <c r="Q37" s="12">
        <f>SUM(Q5:Q32)</f>
        <v>1</v>
      </c>
      <c r="R37" s="12">
        <f t="shared" ref="R37:Y37" si="9">SUM(R5:R32)</f>
        <v>1</v>
      </c>
      <c r="S37" s="12">
        <f t="shared" si="9"/>
        <v>1</v>
      </c>
      <c r="T37" s="12">
        <f t="shared" si="9"/>
        <v>1</v>
      </c>
      <c r="U37" s="12">
        <f t="shared" si="9"/>
        <v>1</v>
      </c>
      <c r="V37" s="12">
        <f t="shared" si="9"/>
        <v>1</v>
      </c>
      <c r="W37" s="12">
        <f t="shared" si="9"/>
        <v>1</v>
      </c>
      <c r="X37" s="12">
        <f t="shared" si="9"/>
        <v>1</v>
      </c>
      <c r="Y37" s="12">
        <f t="shared" si="9"/>
        <v>1</v>
      </c>
    </row>
    <row r="38" spans="14:25" x14ac:dyDescent="0.25">
      <c r="Q38" s="12" t="s">
        <v>71</v>
      </c>
      <c r="R38" s="12" t="s">
        <v>71</v>
      </c>
      <c r="S38" s="12" t="s">
        <v>71</v>
      </c>
      <c r="T38" s="12" t="s">
        <v>71</v>
      </c>
      <c r="U38" s="12" t="s">
        <v>71</v>
      </c>
      <c r="V38" s="12" t="s">
        <v>71</v>
      </c>
      <c r="W38" s="12" t="s">
        <v>71</v>
      </c>
      <c r="X38" s="12" t="s">
        <v>71</v>
      </c>
      <c r="Y38" s="12" t="s">
        <v>71</v>
      </c>
    </row>
    <row r="39" spans="14:25" x14ac:dyDescent="0.25">
      <c r="Q39" s="12">
        <v>1</v>
      </c>
      <c r="R39" s="12">
        <v>1</v>
      </c>
      <c r="S39" s="12">
        <v>1</v>
      </c>
      <c r="T39" s="12">
        <v>1</v>
      </c>
      <c r="U39" s="12">
        <v>1</v>
      </c>
      <c r="V39" s="12">
        <v>1</v>
      </c>
      <c r="W39" s="12">
        <v>1</v>
      </c>
      <c r="X39" s="12">
        <v>1</v>
      </c>
      <c r="Y39" s="12">
        <v>1</v>
      </c>
    </row>
    <row r="40" spans="14:25" x14ac:dyDescent="0.25">
      <c r="P40" t="s">
        <v>62</v>
      </c>
    </row>
    <row r="41" spans="14:25" x14ac:dyDescent="0.25">
      <c r="Q41" t="s">
        <v>63</v>
      </c>
      <c r="S41">
        <f>MAX(Z5:Z24)-MIN(Z5:Z24)</f>
        <v>1</v>
      </c>
      <c r="T41" s="12" t="s">
        <v>64</v>
      </c>
      <c r="U41" s="32">
        <v>1</v>
      </c>
    </row>
    <row r="42" spans="14:25" x14ac:dyDescent="0.25">
      <c r="Q42" t="s">
        <v>65</v>
      </c>
      <c r="S42">
        <f>MAX(Z25:Z32)-MIN(Z25:Z32)</f>
        <v>0</v>
      </c>
      <c r="T42" s="12" t="s">
        <v>64</v>
      </c>
      <c r="U42" s="32">
        <v>1</v>
      </c>
    </row>
    <row r="43" spans="14:25" x14ac:dyDescent="0.25">
      <c r="P43" t="s">
        <v>70</v>
      </c>
    </row>
    <row r="44" spans="14:25" x14ac:dyDescent="0.25">
      <c r="R44" s="12" t="s">
        <v>43</v>
      </c>
      <c r="S44" s="12" t="s">
        <v>44</v>
      </c>
      <c r="T44" s="12" t="s">
        <v>45</v>
      </c>
      <c r="U44" s="12" t="s">
        <v>46</v>
      </c>
      <c r="V44" s="12" t="s">
        <v>47</v>
      </c>
    </row>
    <row r="45" spans="14:25" x14ac:dyDescent="0.25">
      <c r="Q45" t="s">
        <v>66</v>
      </c>
      <c r="R45" s="12">
        <f>SUMIF($Q$2:$Y$2,R$44,$Q33:$Y33)</f>
        <v>1</v>
      </c>
      <c r="S45" s="12">
        <f t="shared" ref="S45:V45" si="10">SUMIF($Q$2:$Y$2,S$44,$Q33:$Y33)</f>
        <v>0</v>
      </c>
      <c r="T45" s="12">
        <f t="shared" si="10"/>
        <v>0</v>
      </c>
      <c r="U45" s="12">
        <f t="shared" si="10"/>
        <v>0</v>
      </c>
      <c r="V45" s="12">
        <f t="shared" si="10"/>
        <v>1</v>
      </c>
    </row>
    <row r="46" spans="14:25" x14ac:dyDescent="0.25">
      <c r="Q46" t="s">
        <v>67</v>
      </c>
      <c r="R46" s="12">
        <f>SUMIF($Q$2:$Y$2,R$44,$Q34:$Y34)</f>
        <v>2</v>
      </c>
      <c r="S46" s="12">
        <f t="shared" ref="S46:V46" si="11">SUMIF($Q$2:$Y$2,S$44,$Q34:$Y34)</f>
        <v>2</v>
      </c>
      <c r="T46" s="12">
        <f t="shared" si="11"/>
        <v>1</v>
      </c>
      <c r="U46" s="12">
        <f t="shared" si="11"/>
        <v>1</v>
      </c>
      <c r="V46" s="12">
        <f t="shared" si="11"/>
        <v>1</v>
      </c>
    </row>
    <row r="47" spans="14:25" x14ac:dyDescent="0.25">
      <c r="Q47" t="s">
        <v>77</v>
      </c>
      <c r="R47" s="12">
        <f>IF(R45+R46&gt;1, COUNTIF(R45:R46,"&gt;0"),2)</f>
        <v>2</v>
      </c>
      <c r="S47" s="12">
        <f t="shared" ref="S47:V47" si="12">IF(S45+S46&gt;1, COUNTIF(S45:S46,"&gt;0"),2)</f>
        <v>1</v>
      </c>
      <c r="T47" s="12">
        <f t="shared" si="12"/>
        <v>2</v>
      </c>
      <c r="U47" s="12">
        <f t="shared" si="12"/>
        <v>2</v>
      </c>
      <c r="V47" s="12">
        <f t="shared" si="12"/>
        <v>2</v>
      </c>
    </row>
    <row r="48" spans="14:25" x14ac:dyDescent="0.25">
      <c r="R48" s="12" t="s">
        <v>23</v>
      </c>
      <c r="S48" s="12" t="s">
        <v>23</v>
      </c>
      <c r="T48" s="12" t="s">
        <v>23</v>
      </c>
      <c r="U48" s="12" t="s">
        <v>23</v>
      </c>
      <c r="V48" s="12" t="s">
        <v>23</v>
      </c>
    </row>
    <row r="49" spans="16:24" x14ac:dyDescent="0.25">
      <c r="R49" s="55">
        <v>2</v>
      </c>
      <c r="S49" s="55">
        <v>2</v>
      </c>
      <c r="T49" s="55">
        <v>2</v>
      </c>
      <c r="U49" s="55">
        <v>2</v>
      </c>
      <c r="V49" s="55">
        <v>2</v>
      </c>
    </row>
    <row r="50" spans="16:24" x14ac:dyDescent="0.25">
      <c r="P50" t="s">
        <v>78</v>
      </c>
    </row>
    <row r="51" spans="16:24" x14ac:dyDescent="0.25">
      <c r="P51" t="s">
        <v>72</v>
      </c>
      <c r="V51">
        <f>MAX(R53:V80)</f>
        <v>0</v>
      </c>
      <c r="W51" s="12" t="s">
        <v>64</v>
      </c>
      <c r="X51">
        <v>1</v>
      </c>
    </row>
    <row r="52" spans="16:24" x14ac:dyDescent="0.25">
      <c r="R52" s="12" t="s">
        <v>10</v>
      </c>
      <c r="S52" s="12" t="s">
        <v>11</v>
      </c>
      <c r="T52" s="12" t="s">
        <v>12</v>
      </c>
      <c r="U52" s="12" t="s">
        <v>13</v>
      </c>
      <c r="V52" s="12" t="s">
        <v>14</v>
      </c>
    </row>
    <row r="53" spans="16:24" x14ac:dyDescent="0.25">
      <c r="Q53">
        <v>1</v>
      </c>
      <c r="R53">
        <f>SUMIF($Q4:$Y4,R$52,$Q5:$Y5)</f>
        <v>0</v>
      </c>
      <c r="S53">
        <f t="shared" ref="S53:V53" si="13">SUMIF($Q4:$Y4,S$52,$Q5:$Y5)</f>
        <v>0</v>
      </c>
      <c r="T53">
        <f t="shared" si="13"/>
        <v>0</v>
      </c>
      <c r="U53">
        <f t="shared" si="13"/>
        <v>0</v>
      </c>
      <c r="V53">
        <f t="shared" si="13"/>
        <v>0</v>
      </c>
      <c r="W53" s="12"/>
    </row>
    <row r="54" spans="16:24" x14ac:dyDescent="0.25">
      <c r="Q54">
        <v>2</v>
      </c>
      <c r="R54">
        <f t="shared" ref="R54:V69" si="14">SUMIF($Q5:$Y5,R$52,$Q6:$Y6)</f>
        <v>0</v>
      </c>
      <c r="S54">
        <f t="shared" si="14"/>
        <v>0</v>
      </c>
      <c r="T54">
        <f t="shared" si="14"/>
        <v>0</v>
      </c>
      <c r="U54">
        <f t="shared" si="14"/>
        <v>0</v>
      </c>
      <c r="V54">
        <f t="shared" si="14"/>
        <v>0</v>
      </c>
      <c r="W54" s="12"/>
    </row>
    <row r="55" spans="16:24" x14ac:dyDescent="0.25">
      <c r="Q55">
        <v>3</v>
      </c>
      <c r="R55">
        <f t="shared" si="14"/>
        <v>0</v>
      </c>
      <c r="S55">
        <f t="shared" si="14"/>
        <v>0</v>
      </c>
      <c r="T55">
        <f t="shared" si="14"/>
        <v>0</v>
      </c>
      <c r="U55">
        <f t="shared" si="14"/>
        <v>0</v>
      </c>
      <c r="V55">
        <f t="shared" si="14"/>
        <v>0</v>
      </c>
      <c r="W55" s="12"/>
    </row>
    <row r="56" spans="16:24" x14ac:dyDescent="0.25">
      <c r="Q56">
        <v>4</v>
      </c>
      <c r="R56">
        <f t="shared" si="14"/>
        <v>0</v>
      </c>
      <c r="S56">
        <f t="shared" si="14"/>
        <v>0</v>
      </c>
      <c r="T56">
        <f t="shared" si="14"/>
        <v>0</v>
      </c>
      <c r="U56">
        <f t="shared" si="14"/>
        <v>0</v>
      </c>
      <c r="V56">
        <f t="shared" si="14"/>
        <v>0</v>
      </c>
      <c r="W56" s="12"/>
    </row>
    <row r="57" spans="16:24" x14ac:dyDescent="0.25">
      <c r="Q57">
        <v>5</v>
      </c>
      <c r="R57">
        <f t="shared" si="14"/>
        <v>0</v>
      </c>
      <c r="S57">
        <f t="shared" si="14"/>
        <v>0</v>
      </c>
      <c r="T57">
        <f t="shared" si="14"/>
        <v>0</v>
      </c>
      <c r="U57">
        <f t="shared" si="14"/>
        <v>0</v>
      </c>
      <c r="V57">
        <f t="shared" si="14"/>
        <v>0</v>
      </c>
      <c r="W57" s="12"/>
    </row>
    <row r="58" spans="16:24" x14ac:dyDescent="0.25">
      <c r="Q58">
        <v>6</v>
      </c>
      <c r="R58">
        <f t="shared" si="14"/>
        <v>0</v>
      </c>
      <c r="S58">
        <f t="shared" si="14"/>
        <v>0</v>
      </c>
      <c r="T58">
        <f t="shared" si="14"/>
        <v>0</v>
      </c>
      <c r="U58">
        <f t="shared" si="14"/>
        <v>0</v>
      </c>
      <c r="V58">
        <f t="shared" si="14"/>
        <v>0</v>
      </c>
      <c r="W58" s="12"/>
    </row>
    <row r="59" spans="16:24" x14ac:dyDescent="0.25">
      <c r="Q59">
        <v>7</v>
      </c>
      <c r="R59">
        <f t="shared" si="14"/>
        <v>0</v>
      </c>
      <c r="S59">
        <f t="shared" si="14"/>
        <v>0</v>
      </c>
      <c r="T59">
        <f t="shared" si="14"/>
        <v>0</v>
      </c>
      <c r="U59">
        <f t="shared" si="14"/>
        <v>0</v>
      </c>
      <c r="V59">
        <f t="shared" si="14"/>
        <v>0</v>
      </c>
      <c r="W59" s="12"/>
    </row>
    <row r="60" spans="16:24" x14ac:dyDescent="0.25">
      <c r="Q60">
        <v>8</v>
      </c>
      <c r="R60">
        <f t="shared" si="14"/>
        <v>0</v>
      </c>
      <c r="S60">
        <f t="shared" si="14"/>
        <v>0</v>
      </c>
      <c r="T60">
        <f t="shared" si="14"/>
        <v>0</v>
      </c>
      <c r="U60">
        <f t="shared" si="14"/>
        <v>0</v>
      </c>
      <c r="V60">
        <f t="shared" si="14"/>
        <v>0</v>
      </c>
      <c r="W60" s="12"/>
    </row>
    <row r="61" spans="16:24" x14ac:dyDescent="0.25">
      <c r="Q61">
        <v>9</v>
      </c>
      <c r="R61">
        <f t="shared" si="14"/>
        <v>0</v>
      </c>
      <c r="S61">
        <f t="shared" si="14"/>
        <v>0</v>
      </c>
      <c r="T61">
        <f t="shared" si="14"/>
        <v>0</v>
      </c>
      <c r="U61">
        <f t="shared" si="14"/>
        <v>0</v>
      </c>
      <c r="V61">
        <f t="shared" si="14"/>
        <v>0</v>
      </c>
      <c r="W61" s="12"/>
    </row>
    <row r="62" spans="16:24" x14ac:dyDescent="0.25">
      <c r="Q62">
        <v>10</v>
      </c>
      <c r="R62">
        <f t="shared" si="14"/>
        <v>0</v>
      </c>
      <c r="S62">
        <f t="shared" si="14"/>
        <v>0</v>
      </c>
      <c r="T62">
        <f t="shared" si="14"/>
        <v>0</v>
      </c>
      <c r="U62">
        <f t="shared" si="14"/>
        <v>0</v>
      </c>
      <c r="V62">
        <f t="shared" si="14"/>
        <v>0</v>
      </c>
      <c r="W62" s="12"/>
    </row>
    <row r="63" spans="16:24" x14ac:dyDescent="0.25">
      <c r="Q63">
        <v>11</v>
      </c>
      <c r="R63">
        <f t="shared" si="14"/>
        <v>0</v>
      </c>
      <c r="S63">
        <f t="shared" si="14"/>
        <v>0</v>
      </c>
      <c r="T63">
        <f t="shared" si="14"/>
        <v>0</v>
      </c>
      <c r="U63">
        <f t="shared" si="14"/>
        <v>0</v>
      </c>
      <c r="V63">
        <f t="shared" si="14"/>
        <v>0</v>
      </c>
      <c r="W63" s="12"/>
    </row>
    <row r="64" spans="16:24" x14ac:dyDescent="0.25">
      <c r="Q64">
        <v>12</v>
      </c>
      <c r="R64">
        <f t="shared" si="14"/>
        <v>0</v>
      </c>
      <c r="S64">
        <f t="shared" si="14"/>
        <v>0</v>
      </c>
      <c r="T64">
        <f t="shared" si="14"/>
        <v>0</v>
      </c>
      <c r="U64">
        <f t="shared" si="14"/>
        <v>0</v>
      </c>
      <c r="V64">
        <f t="shared" si="14"/>
        <v>0</v>
      </c>
      <c r="W64" s="12"/>
    </row>
    <row r="65" spans="17:23" x14ac:dyDescent="0.25">
      <c r="Q65">
        <v>13</v>
      </c>
      <c r="R65">
        <f t="shared" si="14"/>
        <v>0</v>
      </c>
      <c r="S65">
        <f t="shared" si="14"/>
        <v>0</v>
      </c>
      <c r="T65">
        <f t="shared" si="14"/>
        <v>0</v>
      </c>
      <c r="U65">
        <f t="shared" si="14"/>
        <v>0</v>
      </c>
      <c r="V65">
        <f t="shared" si="14"/>
        <v>0</v>
      </c>
      <c r="W65" s="12"/>
    </row>
    <row r="66" spans="17:23" x14ac:dyDescent="0.25">
      <c r="Q66">
        <v>14</v>
      </c>
      <c r="R66">
        <f t="shared" si="14"/>
        <v>0</v>
      </c>
      <c r="S66">
        <f t="shared" si="14"/>
        <v>0</v>
      </c>
      <c r="T66">
        <f t="shared" si="14"/>
        <v>0</v>
      </c>
      <c r="U66">
        <f t="shared" si="14"/>
        <v>0</v>
      </c>
      <c r="V66">
        <f t="shared" si="14"/>
        <v>0</v>
      </c>
      <c r="W66" s="12"/>
    </row>
    <row r="67" spans="17:23" x14ac:dyDescent="0.25">
      <c r="Q67">
        <v>15</v>
      </c>
      <c r="R67">
        <f t="shared" si="14"/>
        <v>0</v>
      </c>
      <c r="S67">
        <f t="shared" si="14"/>
        <v>0</v>
      </c>
      <c r="T67">
        <f t="shared" si="14"/>
        <v>0</v>
      </c>
      <c r="U67">
        <f t="shared" si="14"/>
        <v>0</v>
      </c>
      <c r="V67">
        <f t="shared" si="14"/>
        <v>0</v>
      </c>
      <c r="W67" s="12"/>
    </row>
    <row r="68" spans="17:23" x14ac:dyDescent="0.25">
      <c r="Q68">
        <v>16</v>
      </c>
      <c r="R68">
        <f t="shared" si="14"/>
        <v>0</v>
      </c>
      <c r="S68">
        <f t="shared" si="14"/>
        <v>0</v>
      </c>
      <c r="T68">
        <f t="shared" si="14"/>
        <v>0</v>
      </c>
      <c r="U68">
        <f t="shared" si="14"/>
        <v>0</v>
      </c>
      <c r="V68">
        <f t="shared" si="14"/>
        <v>0</v>
      </c>
      <c r="W68" s="12"/>
    </row>
    <row r="69" spans="17:23" x14ac:dyDescent="0.25">
      <c r="Q69">
        <v>17</v>
      </c>
      <c r="R69">
        <f t="shared" si="14"/>
        <v>0</v>
      </c>
      <c r="S69">
        <f t="shared" si="14"/>
        <v>0</v>
      </c>
      <c r="T69">
        <f t="shared" si="14"/>
        <v>0</v>
      </c>
      <c r="U69">
        <f t="shared" si="14"/>
        <v>0</v>
      </c>
      <c r="V69">
        <f t="shared" si="14"/>
        <v>0</v>
      </c>
      <c r="W69" s="12"/>
    </row>
    <row r="70" spans="17:23" x14ac:dyDescent="0.25">
      <c r="Q70">
        <v>18</v>
      </c>
      <c r="R70">
        <f t="shared" ref="R70:V80" si="15">SUMIF($Q21:$Y21,R$52,$Q22:$Y22)</f>
        <v>0</v>
      </c>
      <c r="S70">
        <f t="shared" si="15"/>
        <v>0</v>
      </c>
      <c r="T70">
        <f t="shared" si="15"/>
        <v>0</v>
      </c>
      <c r="U70">
        <f t="shared" si="15"/>
        <v>0</v>
      </c>
      <c r="V70">
        <f t="shared" si="15"/>
        <v>0</v>
      </c>
      <c r="W70" s="12"/>
    </row>
    <row r="71" spans="17:23" x14ac:dyDescent="0.25">
      <c r="Q71">
        <v>19</v>
      </c>
      <c r="R71">
        <f t="shared" si="15"/>
        <v>0</v>
      </c>
      <c r="S71">
        <f t="shared" si="15"/>
        <v>0</v>
      </c>
      <c r="T71">
        <f t="shared" si="15"/>
        <v>0</v>
      </c>
      <c r="U71">
        <f t="shared" si="15"/>
        <v>0</v>
      </c>
      <c r="V71">
        <f t="shared" si="15"/>
        <v>0</v>
      </c>
      <c r="W71" s="12"/>
    </row>
    <row r="72" spans="17:23" x14ac:dyDescent="0.25">
      <c r="Q72">
        <v>20</v>
      </c>
      <c r="R72">
        <f t="shared" si="15"/>
        <v>0</v>
      </c>
      <c r="S72">
        <f t="shared" si="15"/>
        <v>0</v>
      </c>
      <c r="T72">
        <f t="shared" si="15"/>
        <v>0</v>
      </c>
      <c r="U72">
        <f t="shared" si="15"/>
        <v>0</v>
      </c>
      <c r="V72">
        <f t="shared" si="15"/>
        <v>0</v>
      </c>
      <c r="W72" s="12"/>
    </row>
    <row r="73" spans="17:23" x14ac:dyDescent="0.25">
      <c r="Q73">
        <v>21</v>
      </c>
      <c r="R73">
        <f t="shared" si="15"/>
        <v>0</v>
      </c>
      <c r="S73">
        <f t="shared" si="15"/>
        <v>0</v>
      </c>
      <c r="T73">
        <f t="shared" si="15"/>
        <v>0</v>
      </c>
      <c r="U73">
        <f t="shared" si="15"/>
        <v>0</v>
      </c>
      <c r="V73">
        <f t="shared" si="15"/>
        <v>0</v>
      </c>
      <c r="W73" s="12"/>
    </row>
    <row r="74" spans="17:23" x14ac:dyDescent="0.25">
      <c r="Q74">
        <v>22</v>
      </c>
      <c r="R74">
        <f t="shared" si="15"/>
        <v>0</v>
      </c>
      <c r="S74">
        <f t="shared" si="15"/>
        <v>0</v>
      </c>
      <c r="T74">
        <f t="shared" si="15"/>
        <v>0</v>
      </c>
      <c r="U74">
        <f t="shared" si="15"/>
        <v>0</v>
      </c>
      <c r="V74">
        <f t="shared" si="15"/>
        <v>0</v>
      </c>
      <c r="W74" s="12"/>
    </row>
    <row r="75" spans="17:23" x14ac:dyDescent="0.25">
      <c r="Q75">
        <v>23</v>
      </c>
      <c r="R75">
        <f t="shared" si="15"/>
        <v>0</v>
      </c>
      <c r="S75">
        <f t="shared" si="15"/>
        <v>0</v>
      </c>
      <c r="T75">
        <f t="shared" si="15"/>
        <v>0</v>
      </c>
      <c r="U75">
        <f t="shared" si="15"/>
        <v>0</v>
      </c>
      <c r="V75">
        <f t="shared" si="15"/>
        <v>0</v>
      </c>
      <c r="W75" s="12"/>
    </row>
    <row r="76" spans="17:23" x14ac:dyDescent="0.25">
      <c r="Q76">
        <v>24</v>
      </c>
      <c r="R76">
        <f t="shared" si="15"/>
        <v>0</v>
      </c>
      <c r="S76">
        <f t="shared" si="15"/>
        <v>0</v>
      </c>
      <c r="T76">
        <f t="shared" si="15"/>
        <v>0</v>
      </c>
      <c r="U76">
        <f t="shared" si="15"/>
        <v>0</v>
      </c>
      <c r="V76">
        <f t="shared" si="15"/>
        <v>0</v>
      </c>
      <c r="W76" s="12"/>
    </row>
    <row r="77" spans="17:23" x14ac:dyDescent="0.25">
      <c r="Q77">
        <v>25</v>
      </c>
      <c r="R77">
        <f t="shared" si="15"/>
        <v>0</v>
      </c>
      <c r="S77">
        <f t="shared" si="15"/>
        <v>0</v>
      </c>
      <c r="T77">
        <f t="shared" si="15"/>
        <v>0</v>
      </c>
      <c r="U77">
        <f t="shared" si="15"/>
        <v>0</v>
      </c>
      <c r="V77">
        <f t="shared" si="15"/>
        <v>0</v>
      </c>
      <c r="W77" s="12"/>
    </row>
    <row r="78" spans="17:23" x14ac:dyDescent="0.25">
      <c r="Q78">
        <v>26</v>
      </c>
      <c r="R78">
        <f t="shared" si="15"/>
        <v>0</v>
      </c>
      <c r="S78">
        <f t="shared" si="15"/>
        <v>0</v>
      </c>
      <c r="T78">
        <f t="shared" si="15"/>
        <v>0</v>
      </c>
      <c r="U78">
        <f t="shared" si="15"/>
        <v>0</v>
      </c>
      <c r="V78">
        <f t="shared" si="15"/>
        <v>0</v>
      </c>
      <c r="W78" s="12"/>
    </row>
    <row r="79" spans="17:23" x14ac:dyDescent="0.25">
      <c r="Q79">
        <v>27</v>
      </c>
      <c r="R79">
        <f t="shared" si="15"/>
        <v>0</v>
      </c>
      <c r="S79">
        <f t="shared" si="15"/>
        <v>0</v>
      </c>
      <c r="T79">
        <f t="shared" si="15"/>
        <v>0</v>
      </c>
      <c r="U79">
        <f t="shared" si="15"/>
        <v>0</v>
      </c>
      <c r="V79">
        <f t="shared" si="15"/>
        <v>0</v>
      </c>
      <c r="W79" s="12"/>
    </row>
    <row r="80" spans="17:23" x14ac:dyDescent="0.25">
      <c r="Q80">
        <v>28</v>
      </c>
      <c r="R80">
        <f t="shared" si="15"/>
        <v>0</v>
      </c>
      <c r="S80">
        <f t="shared" si="15"/>
        <v>0</v>
      </c>
      <c r="T80">
        <f t="shared" si="15"/>
        <v>0</v>
      </c>
      <c r="U80">
        <f t="shared" si="15"/>
        <v>0</v>
      </c>
      <c r="V80">
        <f t="shared" si="15"/>
        <v>0</v>
      </c>
      <c r="W80" s="12"/>
    </row>
    <row r="81" spans="16:25" x14ac:dyDescent="0.25">
      <c r="P81" s="31" t="s">
        <v>73</v>
      </c>
    </row>
    <row r="82" spans="16:25" x14ac:dyDescent="0.25">
      <c r="R82" s="12">
        <f>SUMPRODUCT(W84:W111,W118:W145,W148:W175)</f>
        <v>0</v>
      </c>
      <c r="S82" s="12" t="s">
        <v>64</v>
      </c>
      <c r="T82" s="12">
        <v>0</v>
      </c>
      <c r="X82" s="59"/>
      <c r="Y82" s="59"/>
    </row>
    <row r="83" spans="16:25" x14ac:dyDescent="0.25">
      <c r="P83" s="14"/>
      <c r="Q83" s="57" t="s">
        <v>84</v>
      </c>
      <c r="R83" s="46" t="s">
        <v>43</v>
      </c>
      <c r="S83" s="46" t="s">
        <v>44</v>
      </c>
      <c r="T83" s="46" t="s">
        <v>45</v>
      </c>
      <c r="U83" s="46" t="s">
        <v>46</v>
      </c>
      <c r="V83" s="46" t="s">
        <v>47</v>
      </c>
      <c r="W83" s="46" t="s">
        <v>79</v>
      </c>
      <c r="X83" s="59"/>
      <c r="Y83" s="59"/>
    </row>
    <row r="84" spans="16:25" x14ac:dyDescent="0.25">
      <c r="Q84">
        <v>1</v>
      </c>
      <c r="R84">
        <f>SUMIF($Q$2:$Y$2,R$83,$Q5:$Y5)</f>
        <v>0</v>
      </c>
      <c r="S84">
        <f>SUMIF($Q$2:$Y$2,S$83,$Q5:$Y5)</f>
        <v>0</v>
      </c>
      <c r="T84">
        <f>SUMIF($Q$2:$Y$2,T$83,$Q5:$Y5)</f>
        <v>0</v>
      </c>
      <c r="U84">
        <f>SUMIF($Q$2:$Y$2,U$83,$Q5:$Y5)</f>
        <v>0</v>
      </c>
      <c r="V84">
        <f>SUMIF($Q$2:$Y$2,V$83,$Q5:$Y5)</f>
        <v>0</v>
      </c>
      <c r="W84">
        <f>IF(COUNTIF(R84:V84,"&gt;0")&gt;1,1,0)</f>
        <v>0</v>
      </c>
    </row>
    <row r="85" spans="16:25" x14ac:dyDescent="0.25">
      <c r="Q85">
        <v>2</v>
      </c>
      <c r="R85">
        <f>SUMIF($Q$2:$Y$2,R$83,$Q6:$Y6)</f>
        <v>0</v>
      </c>
      <c r="S85">
        <f>SUMIF($Q$2:$Y$2,S$83,$Q6:$Y6)</f>
        <v>0</v>
      </c>
      <c r="T85">
        <f>SUMIF($Q$2:$Y$2,T$83,$Q6:$Y6)</f>
        <v>0</v>
      </c>
      <c r="U85">
        <f>SUMIF($Q$2:$Y$2,U$83,$Q6:$Y6)</f>
        <v>0</v>
      </c>
      <c r="V85">
        <f>SUMIF($Q$2:$Y$2,V$83,$Q6:$Y6)</f>
        <v>0</v>
      </c>
      <c r="W85">
        <f t="shared" ref="W85:W111" si="16">IF(COUNTIF(R85:V85,"&gt;0")&gt;1,1,0)</f>
        <v>0</v>
      </c>
    </row>
    <row r="86" spans="16:25" x14ac:dyDescent="0.25">
      <c r="Q86">
        <v>3</v>
      </c>
      <c r="R86">
        <f>SUMIF($Q$2:$Y$2,R$83,$Q7:$Y7)</f>
        <v>0</v>
      </c>
      <c r="S86">
        <f>SUMIF($Q$2:$Y$2,S$83,$Q7:$Y7)</f>
        <v>0</v>
      </c>
      <c r="T86">
        <f>SUMIF($Q$2:$Y$2,T$83,$Q7:$Y7)</f>
        <v>0</v>
      </c>
      <c r="U86">
        <f>SUMIF($Q$2:$Y$2,U$83,$Q7:$Y7)</f>
        <v>0</v>
      </c>
      <c r="V86">
        <f>SUMIF($Q$2:$Y$2,V$83,$Q7:$Y7)</f>
        <v>0</v>
      </c>
      <c r="W86">
        <f t="shared" si="16"/>
        <v>0</v>
      </c>
    </row>
    <row r="87" spans="16:25" x14ac:dyDescent="0.25">
      <c r="Q87">
        <v>4</v>
      </c>
      <c r="R87">
        <f>SUMIF($Q$2:$Y$2,R$83,$Q8:$Y8)</f>
        <v>0</v>
      </c>
      <c r="S87">
        <f>SUMIF($Q$2:$Y$2,S$83,$Q8:$Y8)</f>
        <v>0</v>
      </c>
      <c r="T87">
        <f>SUMIF($Q$2:$Y$2,T$83,$Q8:$Y8)</f>
        <v>0</v>
      </c>
      <c r="U87">
        <f>SUMIF($Q$2:$Y$2,U$83,$Q8:$Y8)</f>
        <v>0</v>
      </c>
      <c r="V87">
        <f>SUMIF($Q$2:$Y$2,V$83,$Q8:$Y8)</f>
        <v>0</v>
      </c>
      <c r="W87">
        <f t="shared" si="16"/>
        <v>0</v>
      </c>
    </row>
    <row r="88" spans="16:25" x14ac:dyDescent="0.25">
      <c r="Q88">
        <v>5</v>
      </c>
      <c r="R88">
        <f>SUMIF($Q$2:$Y$2,R$83,$Q9:$Y9)</f>
        <v>0</v>
      </c>
      <c r="S88">
        <f>SUMIF($Q$2:$Y$2,S$83,$Q9:$Y9)</f>
        <v>0</v>
      </c>
      <c r="T88">
        <f>SUMIF($Q$2:$Y$2,T$83,$Q9:$Y9)</f>
        <v>0</v>
      </c>
      <c r="U88">
        <f>SUMIF($Q$2:$Y$2,U$83,$Q9:$Y9)</f>
        <v>0</v>
      </c>
      <c r="V88">
        <f>SUMIF($Q$2:$Y$2,V$83,$Q9:$Y9)</f>
        <v>0</v>
      </c>
      <c r="W88">
        <f t="shared" si="16"/>
        <v>0</v>
      </c>
    </row>
    <row r="89" spans="16:25" x14ac:dyDescent="0.25">
      <c r="Q89">
        <v>6</v>
      </c>
      <c r="R89">
        <f>SUMIF($Q$2:$Y$2,R$83,$Q10:$Y10)</f>
        <v>0</v>
      </c>
      <c r="S89">
        <f>SUMIF($Q$2:$Y$2,S$83,$Q10:$Y10)</f>
        <v>0</v>
      </c>
      <c r="T89">
        <f>SUMIF($Q$2:$Y$2,T$83,$Q10:$Y10)</f>
        <v>0</v>
      </c>
      <c r="U89">
        <f>SUMIF($Q$2:$Y$2,U$83,$Q10:$Y10)</f>
        <v>0</v>
      </c>
      <c r="V89">
        <f>SUMIF($Q$2:$Y$2,V$83,$Q10:$Y10)</f>
        <v>1</v>
      </c>
      <c r="W89">
        <f t="shared" si="16"/>
        <v>0</v>
      </c>
    </row>
    <row r="90" spans="16:25" x14ac:dyDescent="0.25">
      <c r="Q90">
        <v>7</v>
      </c>
      <c r="R90">
        <f>SUMIF($Q$2:$Y$2,R$83,$Q11:$Y11)</f>
        <v>1</v>
      </c>
      <c r="S90">
        <f>SUMIF($Q$2:$Y$2,S$83,$Q11:$Y11)</f>
        <v>0</v>
      </c>
      <c r="T90">
        <f>SUMIF($Q$2:$Y$2,T$83,$Q11:$Y11)</f>
        <v>0</v>
      </c>
      <c r="U90">
        <f>SUMIF($Q$2:$Y$2,U$83,$Q11:$Y11)</f>
        <v>0</v>
      </c>
      <c r="V90">
        <f>SUMIF($Q$2:$Y$2,V$83,$Q11:$Y11)</f>
        <v>0</v>
      </c>
      <c r="W90">
        <f t="shared" si="16"/>
        <v>0</v>
      </c>
    </row>
    <row r="91" spans="16:25" x14ac:dyDescent="0.25">
      <c r="Q91">
        <v>8</v>
      </c>
      <c r="R91">
        <f>SUMIF($Q$2:$Y$2,R$83,$Q12:$Y12)</f>
        <v>0</v>
      </c>
      <c r="S91">
        <f>SUMIF($Q$2:$Y$2,S$83,$Q12:$Y12)</f>
        <v>0</v>
      </c>
      <c r="T91">
        <f>SUMIF($Q$2:$Y$2,T$83,$Q12:$Y12)</f>
        <v>0</v>
      </c>
      <c r="U91">
        <f>SUMIF($Q$2:$Y$2,U$83,$Q12:$Y12)</f>
        <v>0</v>
      </c>
      <c r="V91">
        <f>SUMIF($Q$2:$Y$2,V$83,$Q12:$Y12)</f>
        <v>0</v>
      </c>
      <c r="W91">
        <f t="shared" si="16"/>
        <v>0</v>
      </c>
    </row>
    <row r="92" spans="16:25" x14ac:dyDescent="0.25">
      <c r="Q92">
        <v>9</v>
      </c>
      <c r="R92">
        <f>SUMIF($Q$2:$Y$2,R$83,$Q13:$Y13)</f>
        <v>0</v>
      </c>
      <c r="S92">
        <f>SUMIF($Q$2:$Y$2,S$83,$Q13:$Y13)</f>
        <v>0</v>
      </c>
      <c r="T92">
        <f>SUMIF($Q$2:$Y$2,T$83,$Q13:$Y13)</f>
        <v>0</v>
      </c>
      <c r="U92">
        <f>SUMIF($Q$2:$Y$2,U$83,$Q13:$Y13)</f>
        <v>0</v>
      </c>
      <c r="V92">
        <f>SUMIF($Q$2:$Y$2,V$83,$Q13:$Y13)</f>
        <v>0</v>
      </c>
      <c r="W92">
        <f t="shared" si="16"/>
        <v>0</v>
      </c>
    </row>
    <row r="93" spans="16:25" x14ac:dyDescent="0.25">
      <c r="Q93">
        <v>10</v>
      </c>
      <c r="R93">
        <f>SUMIF($Q$2:$Y$2,R$83,$Q14:$Y14)</f>
        <v>0</v>
      </c>
      <c r="S93">
        <f>SUMIF($Q$2:$Y$2,S$83,$Q14:$Y14)</f>
        <v>0</v>
      </c>
      <c r="T93">
        <f>SUMIF($Q$2:$Y$2,T$83,$Q14:$Y14)</f>
        <v>0</v>
      </c>
      <c r="U93">
        <f>SUMIF($Q$2:$Y$2,U$83,$Q14:$Y14)</f>
        <v>0</v>
      </c>
      <c r="V93">
        <f>SUMIF($Q$2:$Y$2,V$83,$Q14:$Y14)</f>
        <v>0</v>
      </c>
      <c r="W93">
        <f t="shared" si="16"/>
        <v>0</v>
      </c>
    </row>
    <row r="94" spans="16:25" x14ac:dyDescent="0.25">
      <c r="Q94">
        <v>11</v>
      </c>
      <c r="R94">
        <f>SUMIF($Q$2:$Y$2,R$83,$Q15:$Y15)</f>
        <v>0</v>
      </c>
      <c r="S94">
        <f>SUMIF($Q$2:$Y$2,S$83,$Q15:$Y15)</f>
        <v>0</v>
      </c>
      <c r="T94">
        <f>SUMIF($Q$2:$Y$2,T$83,$Q15:$Y15)</f>
        <v>0</v>
      </c>
      <c r="U94">
        <f>SUMIF($Q$2:$Y$2,U$83,$Q15:$Y15)</f>
        <v>0</v>
      </c>
      <c r="V94">
        <f>SUMIF($Q$2:$Y$2,V$83,$Q15:$Y15)</f>
        <v>1</v>
      </c>
      <c r="W94">
        <f t="shared" si="16"/>
        <v>0</v>
      </c>
    </row>
    <row r="95" spans="16:25" x14ac:dyDescent="0.25">
      <c r="Q95">
        <v>12</v>
      </c>
      <c r="R95">
        <f>SUMIF($Q$2:$Y$2,R$83,$Q16:$Y16)</f>
        <v>0</v>
      </c>
      <c r="S95">
        <f>SUMIF($Q$2:$Y$2,S$83,$Q16:$Y16)</f>
        <v>1</v>
      </c>
      <c r="T95">
        <f>SUMIF($Q$2:$Y$2,T$83,$Q16:$Y16)</f>
        <v>0</v>
      </c>
      <c r="U95">
        <f>SUMIF($Q$2:$Y$2,U$83,$Q16:$Y16)</f>
        <v>0</v>
      </c>
      <c r="V95">
        <f>SUMIF($Q$2:$Y$2,V$83,$Q16:$Y16)</f>
        <v>0</v>
      </c>
      <c r="W95">
        <f t="shared" si="16"/>
        <v>0</v>
      </c>
    </row>
    <row r="96" spans="16:25" x14ac:dyDescent="0.25">
      <c r="Q96">
        <v>13</v>
      </c>
      <c r="R96">
        <f>SUMIF($Q$2:$Y$2,R$83,$Q17:$Y17)</f>
        <v>0</v>
      </c>
      <c r="S96">
        <f>SUMIF($Q$2:$Y$2,S$83,$Q17:$Y17)</f>
        <v>0</v>
      </c>
      <c r="T96">
        <f>SUMIF($Q$2:$Y$2,T$83,$Q17:$Y17)</f>
        <v>0</v>
      </c>
      <c r="U96">
        <f>SUMIF($Q$2:$Y$2,U$83,$Q17:$Y17)</f>
        <v>0</v>
      </c>
      <c r="V96">
        <f>SUMIF($Q$2:$Y$2,V$83,$Q17:$Y17)</f>
        <v>0</v>
      </c>
      <c r="W96">
        <f t="shared" si="16"/>
        <v>0</v>
      </c>
    </row>
    <row r="97" spans="17:23" x14ac:dyDescent="0.25">
      <c r="Q97">
        <v>14</v>
      </c>
      <c r="R97">
        <f>SUMIF($Q$2:$Y$2,R$83,$Q18:$Y18)</f>
        <v>1</v>
      </c>
      <c r="S97">
        <f>SUMIF($Q$2:$Y$2,S$83,$Q18:$Y18)</f>
        <v>0</v>
      </c>
      <c r="T97">
        <f>SUMIF($Q$2:$Y$2,T$83,$Q18:$Y18)</f>
        <v>0</v>
      </c>
      <c r="U97">
        <f>SUMIF($Q$2:$Y$2,U$83,$Q18:$Y18)</f>
        <v>0</v>
      </c>
      <c r="V97">
        <f>SUMIF($Q$2:$Y$2,V$83,$Q18:$Y18)</f>
        <v>0</v>
      </c>
      <c r="W97">
        <f t="shared" si="16"/>
        <v>0</v>
      </c>
    </row>
    <row r="98" spans="17:23" x14ac:dyDescent="0.25">
      <c r="Q98">
        <v>15</v>
      </c>
      <c r="R98">
        <f>SUMIF($Q$2:$Y$2,R$83,$Q19:$Y19)</f>
        <v>0</v>
      </c>
      <c r="S98">
        <f>SUMIF($Q$2:$Y$2,S$83,$Q19:$Y19)</f>
        <v>0</v>
      </c>
      <c r="T98">
        <f>SUMIF($Q$2:$Y$2,T$83,$Q19:$Y19)</f>
        <v>0</v>
      </c>
      <c r="U98">
        <f>SUMIF($Q$2:$Y$2,U$83,$Q19:$Y19)</f>
        <v>0</v>
      </c>
      <c r="V98">
        <f>SUMIF($Q$2:$Y$2,V$83,$Q19:$Y19)</f>
        <v>0</v>
      </c>
      <c r="W98">
        <f t="shared" si="16"/>
        <v>0</v>
      </c>
    </row>
    <row r="99" spans="17:23" x14ac:dyDescent="0.25">
      <c r="Q99">
        <v>16</v>
      </c>
      <c r="R99">
        <f>SUMIF($Q$2:$Y$2,R$83,$Q20:$Y20)</f>
        <v>0</v>
      </c>
      <c r="S99">
        <f>SUMIF($Q$2:$Y$2,S$83,$Q20:$Y20)</f>
        <v>0</v>
      </c>
      <c r="T99">
        <f>SUMIF($Q$2:$Y$2,T$83,$Q20:$Y20)</f>
        <v>0</v>
      </c>
      <c r="U99">
        <f>SUMIF($Q$2:$Y$2,U$83,$Q20:$Y20)</f>
        <v>1</v>
      </c>
      <c r="V99">
        <f>SUMIF($Q$2:$Y$2,V$83,$Q20:$Y20)</f>
        <v>0</v>
      </c>
      <c r="W99">
        <f t="shared" si="16"/>
        <v>0</v>
      </c>
    </row>
    <row r="100" spans="17:23" x14ac:dyDescent="0.25">
      <c r="Q100">
        <v>17</v>
      </c>
      <c r="R100">
        <f>SUMIF($Q$2:$Y$2,R$83,$Q21:$Y21)</f>
        <v>0</v>
      </c>
      <c r="S100">
        <f>SUMIF($Q$2:$Y$2,S$83,$Q21:$Y21)</f>
        <v>1</v>
      </c>
      <c r="T100">
        <f>SUMIF($Q$2:$Y$2,T$83,$Q21:$Y21)</f>
        <v>0</v>
      </c>
      <c r="U100">
        <f>SUMIF($Q$2:$Y$2,U$83,$Q21:$Y21)</f>
        <v>0</v>
      </c>
      <c r="V100">
        <f>SUMIF($Q$2:$Y$2,V$83,$Q21:$Y21)</f>
        <v>0</v>
      </c>
      <c r="W100">
        <f t="shared" si="16"/>
        <v>0</v>
      </c>
    </row>
    <row r="101" spans="17:23" x14ac:dyDescent="0.25">
      <c r="Q101">
        <v>18</v>
      </c>
      <c r="R101">
        <f>SUMIF($Q$2:$Y$2,R$83,$Q22:$Y22)</f>
        <v>0</v>
      </c>
      <c r="S101">
        <f>SUMIF($Q$2:$Y$2,S$83,$Q22:$Y22)</f>
        <v>0</v>
      </c>
      <c r="T101">
        <f>SUMIF($Q$2:$Y$2,T$83,$Q22:$Y22)</f>
        <v>1</v>
      </c>
      <c r="U101">
        <f>SUMIF($Q$2:$Y$2,U$83,$Q22:$Y22)</f>
        <v>0</v>
      </c>
      <c r="V101">
        <f>SUMIF($Q$2:$Y$2,V$83,$Q22:$Y22)</f>
        <v>0</v>
      </c>
      <c r="W101">
        <f t="shared" si="16"/>
        <v>0</v>
      </c>
    </row>
    <row r="102" spans="17:23" x14ac:dyDescent="0.25">
      <c r="Q102">
        <v>19</v>
      </c>
      <c r="R102">
        <f>SUMIF($Q$2:$Y$2,R$83,$Q23:$Y23)</f>
        <v>1</v>
      </c>
      <c r="S102">
        <f>SUMIF($Q$2:$Y$2,S$83,$Q23:$Y23)</f>
        <v>0</v>
      </c>
      <c r="T102">
        <f>SUMIF($Q$2:$Y$2,T$83,$Q23:$Y23)</f>
        <v>0</v>
      </c>
      <c r="U102">
        <f>SUMIF($Q$2:$Y$2,U$83,$Q23:$Y23)</f>
        <v>0</v>
      </c>
      <c r="V102">
        <f>SUMIF($Q$2:$Y$2,V$83,$Q23:$Y23)</f>
        <v>0</v>
      </c>
      <c r="W102">
        <f t="shared" si="16"/>
        <v>0</v>
      </c>
    </row>
    <row r="103" spans="17:23" x14ac:dyDescent="0.25">
      <c r="Q103">
        <v>20</v>
      </c>
      <c r="R103">
        <f>SUMIF($Q$2:$Y$2,R$83,$Q24:$Y24)</f>
        <v>0</v>
      </c>
      <c r="S103">
        <f>SUMIF($Q$2:$Y$2,S$83,$Q24:$Y24)</f>
        <v>0</v>
      </c>
      <c r="T103">
        <f>SUMIF($Q$2:$Y$2,T$83,$Q24:$Y24)</f>
        <v>0</v>
      </c>
      <c r="U103">
        <f>SUMIF($Q$2:$Y$2,U$83,$Q24:$Y24)</f>
        <v>0</v>
      </c>
      <c r="V103">
        <f>SUMIF($Q$2:$Y$2,V$83,$Q24:$Y24)</f>
        <v>0</v>
      </c>
      <c r="W103">
        <f t="shared" si="16"/>
        <v>0</v>
      </c>
    </row>
    <row r="104" spans="17:23" x14ac:dyDescent="0.25">
      <c r="Q104">
        <v>21</v>
      </c>
      <c r="R104">
        <f>SUMIF($Q$2:$Y$2,R$83,$Q25:$Y25)</f>
        <v>0</v>
      </c>
      <c r="S104">
        <f>SUMIF($Q$2:$Y$2,S$83,$Q25:$Y25)</f>
        <v>0</v>
      </c>
      <c r="T104">
        <f>SUMIF($Q$2:$Y$2,T$83,$Q25:$Y25)</f>
        <v>0</v>
      </c>
      <c r="U104">
        <f>SUMIF($Q$2:$Y$2,U$83,$Q25:$Y25)</f>
        <v>0</v>
      </c>
      <c r="V104">
        <f>SUMIF($Q$2:$Y$2,V$83,$Q25:$Y25)</f>
        <v>0</v>
      </c>
      <c r="W104">
        <f t="shared" si="16"/>
        <v>0</v>
      </c>
    </row>
    <row r="105" spans="17:23" x14ac:dyDescent="0.25">
      <c r="Q105">
        <v>22</v>
      </c>
      <c r="R105">
        <f>SUMIF($Q$2:$Y$2,R$83,$Q26:$Y26)</f>
        <v>0</v>
      </c>
      <c r="S105">
        <f>SUMIF($Q$2:$Y$2,S$83,$Q26:$Y26)</f>
        <v>0</v>
      </c>
      <c r="T105">
        <f>SUMIF($Q$2:$Y$2,T$83,$Q26:$Y26)</f>
        <v>0</v>
      </c>
      <c r="U105">
        <f>SUMIF($Q$2:$Y$2,U$83,$Q26:$Y26)</f>
        <v>0</v>
      </c>
      <c r="V105">
        <f>SUMIF($Q$2:$Y$2,V$83,$Q26:$Y26)</f>
        <v>0</v>
      </c>
      <c r="W105">
        <f t="shared" si="16"/>
        <v>0</v>
      </c>
    </row>
    <row r="106" spans="17:23" x14ac:dyDescent="0.25">
      <c r="Q106">
        <v>23</v>
      </c>
      <c r="R106">
        <f>SUMIF($Q$2:$Y$2,R$83,$Q27:$Y27)</f>
        <v>0</v>
      </c>
      <c r="S106">
        <f>SUMIF($Q$2:$Y$2,S$83,$Q27:$Y27)</f>
        <v>0</v>
      </c>
      <c r="T106">
        <f>SUMIF($Q$2:$Y$2,T$83,$Q27:$Y27)</f>
        <v>0</v>
      </c>
      <c r="U106">
        <f>SUMIF($Q$2:$Y$2,U$83,$Q27:$Y27)</f>
        <v>0</v>
      </c>
      <c r="V106">
        <f>SUMIF($Q$2:$Y$2,V$83,$Q27:$Y27)</f>
        <v>0</v>
      </c>
      <c r="W106">
        <f t="shared" si="16"/>
        <v>0</v>
      </c>
    </row>
    <row r="107" spans="17:23" x14ac:dyDescent="0.25">
      <c r="Q107">
        <v>24</v>
      </c>
      <c r="R107">
        <f>SUMIF($Q$2:$Y$2,R$83,$Q28:$Y28)</f>
        <v>0</v>
      </c>
      <c r="S107">
        <f>SUMIF($Q$2:$Y$2,S$83,$Q28:$Y28)</f>
        <v>0</v>
      </c>
      <c r="T107">
        <f>SUMIF($Q$2:$Y$2,T$83,$Q28:$Y28)</f>
        <v>0</v>
      </c>
      <c r="U107">
        <f>SUMIF($Q$2:$Y$2,U$83,$Q28:$Y28)</f>
        <v>0</v>
      </c>
      <c r="V107">
        <f>SUMIF($Q$2:$Y$2,V$83,$Q28:$Y28)</f>
        <v>0</v>
      </c>
      <c r="W107">
        <f t="shared" si="16"/>
        <v>0</v>
      </c>
    </row>
    <row r="108" spans="17:23" x14ac:dyDescent="0.25">
      <c r="Q108">
        <v>25</v>
      </c>
      <c r="R108">
        <f>SUMIF($Q$2:$Y$2,R$83,$Q29:$Y29)</f>
        <v>0</v>
      </c>
      <c r="S108">
        <f>SUMIF($Q$2:$Y$2,S$83,$Q29:$Y29)</f>
        <v>0</v>
      </c>
      <c r="T108">
        <f>SUMIF($Q$2:$Y$2,T$83,$Q29:$Y29)</f>
        <v>0</v>
      </c>
      <c r="U108">
        <f>SUMIF($Q$2:$Y$2,U$83,$Q29:$Y29)</f>
        <v>0</v>
      </c>
      <c r="V108">
        <f>SUMIF($Q$2:$Y$2,V$83,$Q29:$Y29)</f>
        <v>0</v>
      </c>
      <c r="W108">
        <f t="shared" si="16"/>
        <v>0</v>
      </c>
    </row>
    <row r="109" spans="17:23" x14ac:dyDescent="0.25">
      <c r="Q109">
        <v>26</v>
      </c>
      <c r="R109">
        <f>SUMIF($Q$2:$Y$2,R$83,$Q30:$Y30)</f>
        <v>0</v>
      </c>
      <c r="S109">
        <f>SUMIF($Q$2:$Y$2,S$83,$Q30:$Y30)</f>
        <v>0</v>
      </c>
      <c r="T109">
        <f>SUMIF($Q$2:$Y$2,T$83,$Q30:$Y30)</f>
        <v>0</v>
      </c>
      <c r="U109">
        <f>SUMIF($Q$2:$Y$2,U$83,$Q30:$Y30)</f>
        <v>0</v>
      </c>
      <c r="V109">
        <f>SUMIF($Q$2:$Y$2,V$83,$Q30:$Y30)</f>
        <v>0</v>
      </c>
      <c r="W109">
        <f t="shared" si="16"/>
        <v>0</v>
      </c>
    </row>
    <row r="110" spans="17:23" x14ac:dyDescent="0.25">
      <c r="Q110">
        <v>27</v>
      </c>
      <c r="R110">
        <f>SUMIF($Q$2:$Y$2,R$83,$Q31:$Y31)</f>
        <v>0</v>
      </c>
      <c r="S110">
        <f>SUMIF($Q$2:$Y$2,S$83,$Q31:$Y31)</f>
        <v>0</v>
      </c>
      <c r="T110">
        <f>SUMIF($Q$2:$Y$2,T$83,$Q31:$Y31)</f>
        <v>0</v>
      </c>
      <c r="U110">
        <f>SUMIF($Q$2:$Y$2,U$83,$Q31:$Y31)</f>
        <v>0</v>
      </c>
      <c r="V110">
        <f>SUMIF($Q$2:$Y$2,V$83,$Q31:$Y31)</f>
        <v>0</v>
      </c>
      <c r="W110">
        <f t="shared" si="16"/>
        <v>0</v>
      </c>
    </row>
    <row r="111" spans="17:23" x14ac:dyDescent="0.25">
      <c r="Q111">
        <v>28</v>
      </c>
      <c r="R111">
        <f>SUMIF($Q$2:$Y$2,R$83,$Q32:$Y32)</f>
        <v>0</v>
      </c>
      <c r="S111">
        <f>SUMIF($Q$2:$Y$2,S$83,$Q32:$Y32)</f>
        <v>0</v>
      </c>
      <c r="T111">
        <f>SUMIF($Q$2:$Y$2,T$83,$Q32:$Y32)</f>
        <v>0</v>
      </c>
      <c r="U111">
        <f>SUMIF($Q$2:$Y$2,U$83,$Q32:$Y32)</f>
        <v>0</v>
      </c>
      <c r="V111">
        <f>SUMIF($Q$2:$Y$2,V$83,$Q32:$Y32)</f>
        <v>0</v>
      </c>
      <c r="W111">
        <f t="shared" si="16"/>
        <v>0</v>
      </c>
    </row>
    <row r="113" spans="17:23" x14ac:dyDescent="0.25">
      <c r="Q113" s="56" t="s">
        <v>83</v>
      </c>
      <c r="R113" s="12" t="s">
        <v>43</v>
      </c>
      <c r="S113" s="12" t="s">
        <v>44</v>
      </c>
      <c r="T113" s="12" t="s">
        <v>45</v>
      </c>
      <c r="U113" s="12" t="s">
        <v>46</v>
      </c>
      <c r="V113" s="12" t="s">
        <v>47</v>
      </c>
      <c r="W113" s="10"/>
    </row>
    <row r="114" spans="17:23" x14ac:dyDescent="0.25">
      <c r="Q114" s="56">
        <v>1</v>
      </c>
      <c r="R114" s="12">
        <v>1</v>
      </c>
      <c r="S114" s="12">
        <v>1</v>
      </c>
      <c r="T114" s="12">
        <v>0</v>
      </c>
      <c r="U114" s="12">
        <v>0</v>
      </c>
      <c r="V114" s="12">
        <v>1</v>
      </c>
    </row>
    <row r="115" spans="17:23" x14ac:dyDescent="0.25">
      <c r="Q115" s="56">
        <v>2</v>
      </c>
      <c r="R115" s="12">
        <v>0</v>
      </c>
      <c r="S115" s="12">
        <v>0</v>
      </c>
      <c r="T115" s="12">
        <v>2</v>
      </c>
      <c r="U115" s="12">
        <v>2</v>
      </c>
      <c r="V115" s="12">
        <v>0</v>
      </c>
    </row>
    <row r="116" spans="17:23" x14ac:dyDescent="0.25">
      <c r="Q116" s="12"/>
      <c r="R116" s="12"/>
      <c r="S116" s="12"/>
      <c r="T116" s="12"/>
      <c r="U116" s="12"/>
      <c r="V116" s="12"/>
    </row>
    <row r="117" spans="17:23" x14ac:dyDescent="0.25">
      <c r="Q117" s="57" t="s">
        <v>85</v>
      </c>
      <c r="R117" s="46" t="s">
        <v>43</v>
      </c>
      <c r="S117" s="46" t="s">
        <v>44</v>
      </c>
      <c r="T117" s="46" t="s">
        <v>45</v>
      </c>
      <c r="U117" s="46" t="s">
        <v>46</v>
      </c>
      <c r="V117" s="46" t="s">
        <v>47</v>
      </c>
      <c r="W117" s="58" t="s">
        <v>88</v>
      </c>
    </row>
    <row r="118" spans="17:23" x14ac:dyDescent="0.25">
      <c r="Q118">
        <v>1</v>
      </c>
      <c r="R118">
        <f>IF(SUMIF($Q$2:$Y$2,R$117,$Q5:$Y5)&gt;0,MAX(R$114:R$115)+1,0)</f>
        <v>0</v>
      </c>
      <c r="S118">
        <f>IF(SUMIF($Q$2:$Y$2,S$117,$Q5:$Y5)&gt;0,MAX(S$114:S$115)+1,0)</f>
        <v>0</v>
      </c>
      <c r="T118">
        <f>IF(SUMIF($Q$2:$Y$2,T$117,$Q5:$Y5)&gt;0,MAX(T$114:T$115)+1,0)</f>
        <v>0</v>
      </c>
      <c r="U118">
        <f>IF(SUMIF($Q$2:$Y$2,U$117,$Q5:$Y5)&gt;0,MAX(U$114:U$115)+1,0)</f>
        <v>0</v>
      </c>
      <c r="V118">
        <f>IF(SUMIF($Q$2:$Y$2,V$117,$Q5:$Y5)&gt;0,MAX(V$114:V$115)+1,0)</f>
        <v>0</v>
      </c>
      <c r="W118">
        <f>COUNTIF($R118:$V118,1)</f>
        <v>0</v>
      </c>
    </row>
    <row r="119" spans="17:23" x14ac:dyDescent="0.25">
      <c r="Q119">
        <v>2</v>
      </c>
      <c r="R119">
        <f>IF(SUMIF($Q$2:$Y$2,R$117,$Q6:$Y6)&gt;0,MAX(R$114:R$115)+1,0)</f>
        <v>0</v>
      </c>
      <c r="S119">
        <f>IF(SUMIF($Q$2:$Y$2,S$117,$Q6:$Y6)&gt;0,MAX(S$114:S$115)+1,0)</f>
        <v>0</v>
      </c>
      <c r="T119">
        <f>IF(SUMIF($Q$2:$Y$2,T$117,$Q6:$Y6)&gt;0,MAX(T$114:T$115)+1,0)</f>
        <v>0</v>
      </c>
      <c r="U119">
        <f>IF(SUMIF($Q$2:$Y$2,U$117,$Q6:$Y6)&gt;0,MAX(U$114:U$115)+1,0)</f>
        <v>0</v>
      </c>
      <c r="V119">
        <f>IF(SUMIF($Q$2:$Y$2,V$117,$Q6:$Y6)&gt;0,MAX(V$114:V$115)+1,0)</f>
        <v>0</v>
      </c>
      <c r="W119">
        <f t="shared" ref="W119:W145" si="17">COUNTIF($R119:$V119,1)</f>
        <v>0</v>
      </c>
    </row>
    <row r="120" spans="17:23" x14ac:dyDescent="0.25">
      <c r="Q120">
        <v>3</v>
      </c>
      <c r="R120">
        <f>IF(SUMIF($Q$2:$Y$2,R$117,$Q7:$Y7)&gt;0,MAX(R$114:R$115)+1,0)</f>
        <v>0</v>
      </c>
      <c r="S120">
        <f>IF(SUMIF($Q$2:$Y$2,S$117,$Q7:$Y7)&gt;0,MAX(S$114:S$115)+1,0)</f>
        <v>0</v>
      </c>
      <c r="T120">
        <f>IF(SUMIF($Q$2:$Y$2,T$117,$Q7:$Y7)&gt;0,MAX(T$114:T$115)+1,0)</f>
        <v>0</v>
      </c>
      <c r="U120">
        <f>IF(SUMIF($Q$2:$Y$2,U$117,$Q7:$Y7)&gt;0,MAX(U$114:U$115)+1,0)</f>
        <v>0</v>
      </c>
      <c r="V120">
        <f>IF(SUMIF($Q$2:$Y$2,V$117,$Q7:$Y7)&gt;0,MAX(V$114:V$115)+1,0)</f>
        <v>0</v>
      </c>
      <c r="W120">
        <f t="shared" si="17"/>
        <v>0</v>
      </c>
    </row>
    <row r="121" spans="17:23" x14ac:dyDescent="0.25">
      <c r="Q121">
        <v>4</v>
      </c>
      <c r="R121">
        <f>IF(SUMIF($Q$2:$Y$2,R$117,$Q8:$Y8)&gt;0,MAX(R$114:R$115)+1,0)</f>
        <v>0</v>
      </c>
      <c r="S121">
        <f>IF(SUMIF($Q$2:$Y$2,S$117,$Q8:$Y8)&gt;0,MAX(S$114:S$115)+1,0)</f>
        <v>0</v>
      </c>
      <c r="T121">
        <f>IF(SUMIF($Q$2:$Y$2,T$117,$Q8:$Y8)&gt;0,MAX(T$114:T$115)+1,0)</f>
        <v>0</v>
      </c>
      <c r="U121">
        <f>IF(SUMIF($Q$2:$Y$2,U$117,$Q8:$Y8)&gt;0,MAX(U$114:U$115)+1,0)</f>
        <v>0</v>
      </c>
      <c r="V121">
        <f>IF(SUMIF($Q$2:$Y$2,V$117,$Q8:$Y8)&gt;0,MAX(V$114:V$115)+1,0)</f>
        <v>0</v>
      </c>
      <c r="W121">
        <f t="shared" si="17"/>
        <v>0</v>
      </c>
    </row>
    <row r="122" spans="17:23" x14ac:dyDescent="0.25">
      <c r="Q122">
        <v>5</v>
      </c>
      <c r="R122">
        <f>IF(SUMIF($Q$2:$Y$2,R$117,$Q9:$Y9)&gt;0,MAX(R$114:R$115)+1,0)</f>
        <v>0</v>
      </c>
      <c r="S122">
        <f>IF(SUMIF($Q$2:$Y$2,S$117,$Q9:$Y9)&gt;0,MAX(S$114:S$115)+1,0)</f>
        <v>0</v>
      </c>
      <c r="T122">
        <f>IF(SUMIF($Q$2:$Y$2,T$117,$Q9:$Y9)&gt;0,MAX(T$114:T$115)+1,0)</f>
        <v>0</v>
      </c>
      <c r="U122">
        <f>IF(SUMIF($Q$2:$Y$2,U$117,$Q9:$Y9)&gt;0,MAX(U$114:U$115)+1,0)</f>
        <v>0</v>
      </c>
      <c r="V122">
        <f>IF(SUMIF($Q$2:$Y$2,V$117,$Q9:$Y9)&gt;0,MAX(V$114:V$115)+1,0)</f>
        <v>0</v>
      </c>
      <c r="W122">
        <f t="shared" si="17"/>
        <v>0</v>
      </c>
    </row>
    <row r="123" spans="17:23" x14ac:dyDescent="0.25">
      <c r="Q123">
        <v>6</v>
      </c>
      <c r="R123">
        <f>IF(SUMIF($Q$2:$Y$2,R$117,$Q10:$Y10)&gt;0,MAX(R$114:R$115)+1,0)</f>
        <v>0</v>
      </c>
      <c r="S123">
        <f>IF(SUMIF($Q$2:$Y$2,S$117,$Q10:$Y10)&gt;0,MAX(S$114:S$115)+1,0)</f>
        <v>0</v>
      </c>
      <c r="T123">
        <f>IF(SUMIF($Q$2:$Y$2,T$117,$Q10:$Y10)&gt;0,MAX(T$114:T$115)+1,0)</f>
        <v>0</v>
      </c>
      <c r="U123">
        <f>IF(SUMIF($Q$2:$Y$2,U$117,$Q10:$Y10)&gt;0,MAX(U$114:U$115)+1,0)</f>
        <v>0</v>
      </c>
      <c r="V123">
        <f>IF(SUMIF($Q$2:$Y$2,V$117,$Q10:$Y10)&gt;0,MAX(V$114:V$115)+1,0)</f>
        <v>2</v>
      </c>
      <c r="W123">
        <f t="shared" si="17"/>
        <v>0</v>
      </c>
    </row>
    <row r="124" spans="17:23" x14ac:dyDescent="0.25">
      <c r="Q124">
        <v>7</v>
      </c>
      <c r="R124">
        <f>IF(SUMIF($Q$2:$Y$2,R$117,$Q11:$Y11)&gt;0,MAX(R$114:R$115)+1,0)</f>
        <v>2</v>
      </c>
      <c r="S124">
        <f>IF(SUMIF($Q$2:$Y$2,S$117,$Q11:$Y11)&gt;0,MAX(S$114:S$115)+1,0)</f>
        <v>0</v>
      </c>
      <c r="T124">
        <f>IF(SUMIF($Q$2:$Y$2,T$117,$Q11:$Y11)&gt;0,MAX(T$114:T$115)+1,0)</f>
        <v>0</v>
      </c>
      <c r="U124">
        <f>IF(SUMIF($Q$2:$Y$2,U$117,$Q11:$Y11)&gt;0,MAX(U$114:U$115)+1,0)</f>
        <v>0</v>
      </c>
      <c r="V124">
        <f>IF(SUMIF($Q$2:$Y$2,V$117,$Q11:$Y11)&gt;0,MAX(V$114:V$115)+1,0)</f>
        <v>0</v>
      </c>
      <c r="W124">
        <f t="shared" si="17"/>
        <v>0</v>
      </c>
    </row>
    <row r="125" spans="17:23" x14ac:dyDescent="0.25">
      <c r="Q125">
        <v>8</v>
      </c>
      <c r="R125">
        <f>IF(SUMIF($Q$2:$Y$2,R$117,$Q12:$Y12)&gt;0,MAX(R$114:R$115)+1,0)</f>
        <v>0</v>
      </c>
      <c r="S125">
        <f>IF(SUMIF($Q$2:$Y$2,S$117,$Q12:$Y12)&gt;0,MAX(S$114:S$115)+1,0)</f>
        <v>0</v>
      </c>
      <c r="T125">
        <f>IF(SUMIF($Q$2:$Y$2,T$117,$Q12:$Y12)&gt;0,MAX(T$114:T$115)+1,0)</f>
        <v>0</v>
      </c>
      <c r="U125">
        <f>IF(SUMIF($Q$2:$Y$2,U$117,$Q12:$Y12)&gt;0,MAX(U$114:U$115)+1,0)</f>
        <v>0</v>
      </c>
      <c r="V125">
        <f>IF(SUMIF($Q$2:$Y$2,V$117,$Q12:$Y12)&gt;0,MAX(V$114:V$115)+1,0)</f>
        <v>0</v>
      </c>
      <c r="W125">
        <f t="shared" si="17"/>
        <v>0</v>
      </c>
    </row>
    <row r="126" spans="17:23" x14ac:dyDescent="0.25">
      <c r="Q126">
        <v>9</v>
      </c>
      <c r="R126">
        <f>IF(SUMIF($Q$2:$Y$2,R$117,$Q13:$Y13)&gt;0,MAX(R$114:R$115)+1,0)</f>
        <v>0</v>
      </c>
      <c r="S126">
        <f>IF(SUMIF($Q$2:$Y$2,S$117,$Q13:$Y13)&gt;0,MAX(S$114:S$115)+1,0)</f>
        <v>0</v>
      </c>
      <c r="T126">
        <f>IF(SUMIF($Q$2:$Y$2,T$117,$Q13:$Y13)&gt;0,MAX(T$114:T$115)+1,0)</f>
        <v>0</v>
      </c>
      <c r="U126">
        <f>IF(SUMIF($Q$2:$Y$2,U$117,$Q13:$Y13)&gt;0,MAX(U$114:U$115)+1,0)</f>
        <v>0</v>
      </c>
      <c r="V126">
        <f>IF(SUMIF($Q$2:$Y$2,V$117,$Q13:$Y13)&gt;0,MAX(V$114:V$115)+1,0)</f>
        <v>0</v>
      </c>
      <c r="W126">
        <f t="shared" si="17"/>
        <v>0</v>
      </c>
    </row>
    <row r="127" spans="17:23" x14ac:dyDescent="0.25">
      <c r="Q127">
        <v>10</v>
      </c>
      <c r="R127">
        <f>IF(SUMIF($Q$2:$Y$2,R$117,$Q14:$Y14)&gt;0,MAX(R$114:R$115)+1,0)</f>
        <v>0</v>
      </c>
      <c r="S127">
        <f>IF(SUMIF($Q$2:$Y$2,S$117,$Q14:$Y14)&gt;0,MAX(S$114:S$115)+1,0)</f>
        <v>0</v>
      </c>
      <c r="T127">
        <f>IF(SUMIF($Q$2:$Y$2,T$117,$Q14:$Y14)&gt;0,MAX(T$114:T$115)+1,0)</f>
        <v>0</v>
      </c>
      <c r="U127">
        <f>IF(SUMIF($Q$2:$Y$2,U$117,$Q14:$Y14)&gt;0,MAX(U$114:U$115)+1,0)</f>
        <v>0</v>
      </c>
      <c r="V127">
        <f>IF(SUMIF($Q$2:$Y$2,V$117,$Q14:$Y14)&gt;0,MAX(V$114:V$115)+1,0)</f>
        <v>0</v>
      </c>
      <c r="W127">
        <f t="shared" si="17"/>
        <v>0</v>
      </c>
    </row>
    <row r="128" spans="17:23" x14ac:dyDescent="0.25">
      <c r="Q128">
        <v>11</v>
      </c>
      <c r="R128">
        <f>IF(SUMIF($Q$2:$Y$2,R$117,$Q15:$Y15)&gt;0,MAX(R$114:R$115)+1,0)</f>
        <v>0</v>
      </c>
      <c r="S128">
        <f>IF(SUMIF($Q$2:$Y$2,S$117,$Q15:$Y15)&gt;0,MAX(S$114:S$115)+1,0)</f>
        <v>0</v>
      </c>
      <c r="T128">
        <f>IF(SUMIF($Q$2:$Y$2,T$117,$Q15:$Y15)&gt;0,MAX(T$114:T$115)+1,0)</f>
        <v>0</v>
      </c>
      <c r="U128">
        <f>IF(SUMIF($Q$2:$Y$2,U$117,$Q15:$Y15)&gt;0,MAX(U$114:U$115)+1,0)</f>
        <v>0</v>
      </c>
      <c r="V128">
        <f>IF(SUMIF($Q$2:$Y$2,V$117,$Q15:$Y15)&gt;0,MAX(V$114:V$115)+1,0)</f>
        <v>2</v>
      </c>
      <c r="W128">
        <f t="shared" si="17"/>
        <v>0</v>
      </c>
    </row>
    <row r="129" spans="17:23" x14ac:dyDescent="0.25">
      <c r="Q129">
        <v>12</v>
      </c>
      <c r="R129">
        <f>IF(SUMIF($Q$2:$Y$2,R$117,$Q16:$Y16)&gt;0,MAX(R$114:R$115)+1,0)</f>
        <v>0</v>
      </c>
      <c r="S129">
        <f>IF(SUMIF($Q$2:$Y$2,S$117,$Q16:$Y16)&gt;0,MAX(S$114:S$115)+1,0)</f>
        <v>2</v>
      </c>
      <c r="T129">
        <f>IF(SUMIF($Q$2:$Y$2,T$117,$Q16:$Y16)&gt;0,MAX(T$114:T$115)+1,0)</f>
        <v>0</v>
      </c>
      <c r="U129">
        <f>IF(SUMIF($Q$2:$Y$2,U$117,$Q16:$Y16)&gt;0,MAX(U$114:U$115)+1,0)</f>
        <v>0</v>
      </c>
      <c r="V129">
        <f>IF(SUMIF($Q$2:$Y$2,V$117,$Q16:$Y16)&gt;0,MAX(V$114:V$115)+1,0)</f>
        <v>0</v>
      </c>
      <c r="W129">
        <f t="shared" si="17"/>
        <v>0</v>
      </c>
    </row>
    <row r="130" spans="17:23" x14ac:dyDescent="0.25">
      <c r="Q130">
        <v>13</v>
      </c>
      <c r="R130">
        <f>IF(SUMIF($Q$2:$Y$2,R$117,$Q17:$Y17)&gt;0,MAX(R$114:R$115)+1,0)</f>
        <v>0</v>
      </c>
      <c r="S130">
        <f>IF(SUMIF($Q$2:$Y$2,S$117,$Q17:$Y17)&gt;0,MAX(S$114:S$115)+1,0)</f>
        <v>0</v>
      </c>
      <c r="T130">
        <f>IF(SUMIF($Q$2:$Y$2,T$117,$Q17:$Y17)&gt;0,MAX(T$114:T$115)+1,0)</f>
        <v>0</v>
      </c>
      <c r="U130">
        <f>IF(SUMIF($Q$2:$Y$2,U$117,$Q17:$Y17)&gt;0,MAX(U$114:U$115)+1,0)</f>
        <v>0</v>
      </c>
      <c r="V130">
        <f>IF(SUMIF($Q$2:$Y$2,V$117,$Q17:$Y17)&gt;0,MAX(V$114:V$115)+1,0)</f>
        <v>0</v>
      </c>
      <c r="W130">
        <f t="shared" si="17"/>
        <v>0</v>
      </c>
    </row>
    <row r="131" spans="17:23" x14ac:dyDescent="0.25">
      <c r="Q131">
        <v>14</v>
      </c>
      <c r="R131">
        <f>IF(SUMIF($Q$2:$Y$2,R$117,$Q18:$Y18)&gt;0,MAX(R$114:R$115)+1,0)</f>
        <v>2</v>
      </c>
      <c r="S131">
        <f>IF(SUMIF($Q$2:$Y$2,S$117,$Q18:$Y18)&gt;0,MAX(S$114:S$115)+1,0)</f>
        <v>0</v>
      </c>
      <c r="T131">
        <f>IF(SUMIF($Q$2:$Y$2,T$117,$Q18:$Y18)&gt;0,MAX(T$114:T$115)+1,0)</f>
        <v>0</v>
      </c>
      <c r="U131">
        <f>IF(SUMIF($Q$2:$Y$2,U$117,$Q18:$Y18)&gt;0,MAX(U$114:U$115)+1,0)</f>
        <v>0</v>
      </c>
      <c r="V131">
        <f>IF(SUMIF($Q$2:$Y$2,V$117,$Q18:$Y18)&gt;0,MAX(V$114:V$115)+1,0)</f>
        <v>0</v>
      </c>
      <c r="W131">
        <f t="shared" si="17"/>
        <v>0</v>
      </c>
    </row>
    <row r="132" spans="17:23" x14ac:dyDescent="0.25">
      <c r="Q132">
        <v>15</v>
      </c>
      <c r="R132">
        <f>IF(SUMIF($Q$2:$Y$2,R$117,$Q19:$Y19)&gt;0,MAX(R$114:R$115)+1,0)</f>
        <v>0</v>
      </c>
      <c r="S132">
        <f>IF(SUMIF($Q$2:$Y$2,S$117,$Q19:$Y19)&gt;0,MAX(S$114:S$115)+1,0)</f>
        <v>0</v>
      </c>
      <c r="T132">
        <f>IF(SUMIF($Q$2:$Y$2,T$117,$Q19:$Y19)&gt;0,MAX(T$114:T$115)+1,0)</f>
        <v>0</v>
      </c>
      <c r="U132">
        <f>IF(SUMIF($Q$2:$Y$2,U$117,$Q19:$Y19)&gt;0,MAX(U$114:U$115)+1,0)</f>
        <v>0</v>
      </c>
      <c r="V132">
        <f>IF(SUMIF($Q$2:$Y$2,V$117,$Q19:$Y19)&gt;0,MAX(V$114:V$115)+1,0)</f>
        <v>0</v>
      </c>
      <c r="W132">
        <f t="shared" si="17"/>
        <v>0</v>
      </c>
    </row>
    <row r="133" spans="17:23" x14ac:dyDescent="0.25">
      <c r="Q133">
        <v>16</v>
      </c>
      <c r="R133">
        <f>IF(SUMIF($Q$2:$Y$2,R$117,$Q20:$Y20)&gt;0,MAX(R$114:R$115)+1,0)</f>
        <v>0</v>
      </c>
      <c r="S133">
        <f>IF(SUMIF($Q$2:$Y$2,S$117,$Q20:$Y20)&gt;0,MAX(S$114:S$115)+1,0)</f>
        <v>0</v>
      </c>
      <c r="T133">
        <f>IF(SUMIF($Q$2:$Y$2,T$117,$Q20:$Y20)&gt;0,MAX(T$114:T$115)+1,0)</f>
        <v>0</v>
      </c>
      <c r="U133">
        <f>IF(SUMIF($Q$2:$Y$2,U$117,$Q20:$Y20)&gt;0,MAX(U$114:U$115)+1,0)</f>
        <v>3</v>
      </c>
      <c r="V133">
        <f>IF(SUMIF($Q$2:$Y$2,V$117,$Q20:$Y20)&gt;0,MAX(V$114:V$115)+1,0)</f>
        <v>0</v>
      </c>
      <c r="W133">
        <f t="shared" si="17"/>
        <v>0</v>
      </c>
    </row>
    <row r="134" spans="17:23" x14ac:dyDescent="0.25">
      <c r="Q134">
        <v>17</v>
      </c>
      <c r="R134">
        <f>IF(SUMIF($Q$2:$Y$2,R$117,$Q21:$Y21)&gt;0,MAX(R$114:R$115)+1,0)</f>
        <v>0</v>
      </c>
      <c r="S134">
        <f>IF(SUMIF($Q$2:$Y$2,S$117,$Q21:$Y21)&gt;0,MAX(S$114:S$115)+1,0)</f>
        <v>2</v>
      </c>
      <c r="T134">
        <f>IF(SUMIF($Q$2:$Y$2,T$117,$Q21:$Y21)&gt;0,MAX(T$114:T$115)+1,0)</f>
        <v>0</v>
      </c>
      <c r="U134">
        <f>IF(SUMIF($Q$2:$Y$2,U$117,$Q21:$Y21)&gt;0,MAX(U$114:U$115)+1,0)</f>
        <v>0</v>
      </c>
      <c r="V134">
        <f>IF(SUMIF($Q$2:$Y$2,V$117,$Q21:$Y21)&gt;0,MAX(V$114:V$115)+1,0)</f>
        <v>0</v>
      </c>
      <c r="W134">
        <f t="shared" si="17"/>
        <v>0</v>
      </c>
    </row>
    <row r="135" spans="17:23" x14ac:dyDescent="0.25">
      <c r="Q135">
        <v>18</v>
      </c>
      <c r="R135">
        <f>IF(SUMIF($Q$2:$Y$2,R$117,$Q22:$Y22)&gt;0,MAX(R$114:R$115)+1,0)</f>
        <v>0</v>
      </c>
      <c r="S135">
        <f>IF(SUMIF($Q$2:$Y$2,S$117,$Q22:$Y22)&gt;0,MAX(S$114:S$115)+1,0)</f>
        <v>0</v>
      </c>
      <c r="T135">
        <f>IF(SUMIF($Q$2:$Y$2,T$117,$Q22:$Y22)&gt;0,MAX(T$114:T$115)+1,0)</f>
        <v>3</v>
      </c>
      <c r="U135">
        <f>IF(SUMIF($Q$2:$Y$2,U$117,$Q22:$Y22)&gt;0,MAX(U$114:U$115)+1,0)</f>
        <v>0</v>
      </c>
      <c r="V135">
        <f>IF(SUMIF($Q$2:$Y$2,V$117,$Q22:$Y22)&gt;0,MAX(V$114:V$115)+1,0)</f>
        <v>0</v>
      </c>
      <c r="W135">
        <f t="shared" si="17"/>
        <v>0</v>
      </c>
    </row>
    <row r="136" spans="17:23" x14ac:dyDescent="0.25">
      <c r="Q136">
        <v>19</v>
      </c>
      <c r="R136">
        <f>IF(SUMIF($Q$2:$Y$2,R$117,$Q23:$Y23)&gt;0,MAX(R$114:R$115)+1,0)</f>
        <v>2</v>
      </c>
      <c r="S136">
        <f>IF(SUMIF($Q$2:$Y$2,S$117,$Q23:$Y23)&gt;0,MAX(S$114:S$115)+1,0)</f>
        <v>0</v>
      </c>
      <c r="T136">
        <f>IF(SUMIF($Q$2:$Y$2,T$117,$Q23:$Y23)&gt;0,MAX(T$114:T$115)+1,0)</f>
        <v>0</v>
      </c>
      <c r="U136">
        <f>IF(SUMIF($Q$2:$Y$2,U$117,$Q23:$Y23)&gt;0,MAX(U$114:U$115)+1,0)</f>
        <v>0</v>
      </c>
      <c r="V136">
        <f>IF(SUMIF($Q$2:$Y$2,V$117,$Q23:$Y23)&gt;0,MAX(V$114:V$115)+1,0)</f>
        <v>0</v>
      </c>
      <c r="W136">
        <f t="shared" si="17"/>
        <v>0</v>
      </c>
    </row>
    <row r="137" spans="17:23" x14ac:dyDescent="0.25">
      <c r="Q137">
        <v>20</v>
      </c>
      <c r="R137">
        <f>IF(SUMIF($Q$2:$Y$2,R$117,$Q24:$Y24)&gt;0,MAX(R$114:R$115)+1,0)</f>
        <v>0</v>
      </c>
      <c r="S137">
        <f>IF(SUMIF($Q$2:$Y$2,S$117,$Q24:$Y24)&gt;0,MAX(S$114:S$115)+1,0)</f>
        <v>0</v>
      </c>
      <c r="T137">
        <f>IF(SUMIF($Q$2:$Y$2,T$117,$Q24:$Y24)&gt;0,MAX(T$114:T$115)+1,0)</f>
        <v>0</v>
      </c>
      <c r="U137">
        <f>IF(SUMIF($Q$2:$Y$2,U$117,$Q24:$Y24)&gt;0,MAX(U$114:U$115)+1,0)</f>
        <v>0</v>
      </c>
      <c r="V137">
        <f>IF(SUMIF($Q$2:$Y$2,V$117,$Q24:$Y24)&gt;0,MAX(V$114:V$115)+1,0)</f>
        <v>0</v>
      </c>
      <c r="W137">
        <f t="shared" si="17"/>
        <v>0</v>
      </c>
    </row>
    <row r="138" spans="17:23" x14ac:dyDescent="0.25">
      <c r="Q138">
        <v>21</v>
      </c>
      <c r="R138">
        <f>IF(SUMIF($Q$2:$Y$2,R$117,$Q25:$Y25)&gt;0,MAX(R$114:R$115)+1,0)</f>
        <v>0</v>
      </c>
      <c r="S138">
        <f>IF(SUMIF($Q$2:$Y$2,S$117,$Q25:$Y25)&gt;0,MAX(S$114:S$115)+1,0)</f>
        <v>0</v>
      </c>
      <c r="T138">
        <f>IF(SUMIF($Q$2:$Y$2,T$117,$Q25:$Y25)&gt;0,MAX(T$114:T$115)+1,0)</f>
        <v>0</v>
      </c>
      <c r="U138">
        <f>IF(SUMIF($Q$2:$Y$2,U$117,$Q25:$Y25)&gt;0,MAX(U$114:U$115)+1,0)</f>
        <v>0</v>
      </c>
      <c r="V138">
        <f>IF(SUMIF($Q$2:$Y$2,V$117,$Q25:$Y25)&gt;0,MAX(V$114:V$115)+1,0)</f>
        <v>0</v>
      </c>
      <c r="W138">
        <f t="shared" si="17"/>
        <v>0</v>
      </c>
    </row>
    <row r="139" spans="17:23" x14ac:dyDescent="0.25">
      <c r="Q139">
        <v>22</v>
      </c>
      <c r="R139">
        <f>IF(SUMIF($Q$2:$Y$2,R$117,$Q26:$Y26)&gt;0,MAX(R$114:R$115)+1,0)</f>
        <v>0</v>
      </c>
      <c r="S139">
        <f>IF(SUMIF($Q$2:$Y$2,S$117,$Q26:$Y26)&gt;0,MAX(S$114:S$115)+1,0)</f>
        <v>0</v>
      </c>
      <c r="T139">
        <f>IF(SUMIF($Q$2:$Y$2,T$117,$Q26:$Y26)&gt;0,MAX(T$114:T$115)+1,0)</f>
        <v>0</v>
      </c>
      <c r="U139">
        <f>IF(SUMIF($Q$2:$Y$2,U$117,$Q26:$Y26)&gt;0,MAX(U$114:U$115)+1,0)</f>
        <v>0</v>
      </c>
      <c r="V139">
        <f>IF(SUMIF($Q$2:$Y$2,V$117,$Q26:$Y26)&gt;0,MAX(V$114:V$115)+1,0)</f>
        <v>0</v>
      </c>
      <c r="W139">
        <f t="shared" si="17"/>
        <v>0</v>
      </c>
    </row>
    <row r="140" spans="17:23" x14ac:dyDescent="0.25">
      <c r="Q140">
        <v>23</v>
      </c>
      <c r="R140">
        <f>IF(SUMIF($Q$2:$Y$2,R$117,$Q27:$Y27)&gt;0,MAX(R$114:R$115)+1,0)</f>
        <v>0</v>
      </c>
      <c r="S140">
        <f>IF(SUMIF($Q$2:$Y$2,S$117,$Q27:$Y27)&gt;0,MAX(S$114:S$115)+1,0)</f>
        <v>0</v>
      </c>
      <c r="T140">
        <f>IF(SUMIF($Q$2:$Y$2,T$117,$Q27:$Y27)&gt;0,MAX(T$114:T$115)+1,0)</f>
        <v>0</v>
      </c>
      <c r="U140">
        <f>IF(SUMIF($Q$2:$Y$2,U$117,$Q27:$Y27)&gt;0,MAX(U$114:U$115)+1,0)</f>
        <v>0</v>
      </c>
      <c r="V140">
        <f>IF(SUMIF($Q$2:$Y$2,V$117,$Q27:$Y27)&gt;0,MAX(V$114:V$115)+1,0)</f>
        <v>0</v>
      </c>
      <c r="W140">
        <f t="shared" si="17"/>
        <v>0</v>
      </c>
    </row>
    <row r="141" spans="17:23" x14ac:dyDescent="0.25">
      <c r="Q141">
        <v>24</v>
      </c>
      <c r="R141">
        <f>IF(SUMIF($Q$2:$Y$2,R$117,$Q28:$Y28)&gt;0,MAX(R$114:R$115)+1,0)</f>
        <v>0</v>
      </c>
      <c r="S141">
        <f>IF(SUMIF($Q$2:$Y$2,S$117,$Q28:$Y28)&gt;0,MAX(S$114:S$115)+1,0)</f>
        <v>0</v>
      </c>
      <c r="T141">
        <f>IF(SUMIF($Q$2:$Y$2,T$117,$Q28:$Y28)&gt;0,MAX(T$114:T$115)+1,0)</f>
        <v>0</v>
      </c>
      <c r="U141">
        <f>IF(SUMIF($Q$2:$Y$2,U$117,$Q28:$Y28)&gt;0,MAX(U$114:U$115)+1,0)</f>
        <v>0</v>
      </c>
      <c r="V141">
        <f>IF(SUMIF($Q$2:$Y$2,V$117,$Q28:$Y28)&gt;0,MAX(V$114:V$115)+1,0)</f>
        <v>0</v>
      </c>
      <c r="W141">
        <f t="shared" si="17"/>
        <v>0</v>
      </c>
    </row>
    <row r="142" spans="17:23" x14ac:dyDescent="0.25">
      <c r="Q142">
        <v>25</v>
      </c>
      <c r="R142">
        <f>IF(SUMIF($Q$2:$Y$2,R$117,$Q29:$Y29)&gt;0,MAX(R$114:R$115)+1,0)</f>
        <v>0</v>
      </c>
      <c r="S142">
        <f>IF(SUMIF($Q$2:$Y$2,S$117,$Q29:$Y29)&gt;0,MAX(S$114:S$115)+1,0)</f>
        <v>0</v>
      </c>
      <c r="T142">
        <f>IF(SUMIF($Q$2:$Y$2,T$117,$Q29:$Y29)&gt;0,MAX(T$114:T$115)+1,0)</f>
        <v>0</v>
      </c>
      <c r="U142">
        <f>IF(SUMIF($Q$2:$Y$2,U$117,$Q29:$Y29)&gt;0,MAX(U$114:U$115)+1,0)</f>
        <v>0</v>
      </c>
      <c r="V142">
        <f>IF(SUMIF($Q$2:$Y$2,V$117,$Q29:$Y29)&gt;0,MAX(V$114:V$115)+1,0)</f>
        <v>0</v>
      </c>
      <c r="W142">
        <f t="shared" si="17"/>
        <v>0</v>
      </c>
    </row>
    <row r="143" spans="17:23" x14ac:dyDescent="0.25">
      <c r="Q143">
        <v>26</v>
      </c>
      <c r="R143">
        <f>IF(SUMIF($Q$2:$Y$2,R$117,$Q30:$Y30)&gt;0,MAX(R$114:R$115)+1,0)</f>
        <v>0</v>
      </c>
      <c r="S143">
        <f>IF(SUMIF($Q$2:$Y$2,S$117,$Q30:$Y30)&gt;0,MAX(S$114:S$115)+1,0)</f>
        <v>0</v>
      </c>
      <c r="T143">
        <f>IF(SUMIF($Q$2:$Y$2,T$117,$Q30:$Y30)&gt;0,MAX(T$114:T$115)+1,0)</f>
        <v>0</v>
      </c>
      <c r="U143">
        <f>IF(SUMIF($Q$2:$Y$2,U$117,$Q30:$Y30)&gt;0,MAX(U$114:U$115)+1,0)</f>
        <v>0</v>
      </c>
      <c r="V143">
        <f>IF(SUMIF($Q$2:$Y$2,V$117,$Q30:$Y30)&gt;0,MAX(V$114:V$115)+1,0)</f>
        <v>0</v>
      </c>
      <c r="W143">
        <f t="shared" si="17"/>
        <v>0</v>
      </c>
    </row>
    <row r="144" spans="17:23" x14ac:dyDescent="0.25">
      <c r="Q144">
        <v>27</v>
      </c>
      <c r="R144">
        <f>IF(SUMIF($Q$2:$Y$2,R$117,$Q31:$Y31)&gt;0,MAX(R$114:R$115)+1,0)</f>
        <v>0</v>
      </c>
      <c r="S144">
        <f>IF(SUMIF($Q$2:$Y$2,S$117,$Q31:$Y31)&gt;0,MAX(S$114:S$115)+1,0)</f>
        <v>0</v>
      </c>
      <c r="T144">
        <f>IF(SUMIF($Q$2:$Y$2,T$117,$Q31:$Y31)&gt;0,MAX(T$114:T$115)+1,0)</f>
        <v>0</v>
      </c>
      <c r="U144">
        <f>IF(SUMIF($Q$2:$Y$2,U$117,$Q31:$Y31)&gt;0,MAX(U$114:U$115)+1,0)</f>
        <v>0</v>
      </c>
      <c r="V144">
        <f>IF(SUMIF($Q$2:$Y$2,V$117,$Q31:$Y31)&gt;0,MAX(V$114:V$115)+1,0)</f>
        <v>0</v>
      </c>
      <c r="W144">
        <f t="shared" si="17"/>
        <v>0</v>
      </c>
    </row>
    <row r="145" spans="17:23" x14ac:dyDescent="0.25">
      <c r="Q145">
        <v>28</v>
      </c>
      <c r="R145">
        <f>IF(SUMIF($Q$2:$Y$2,R$117,$Q32:$Y32)&gt;0,MAX(R$114:R$115)+1,0)</f>
        <v>0</v>
      </c>
      <c r="S145">
        <f>IF(SUMIF($Q$2:$Y$2,S$117,$Q32:$Y32)&gt;0,MAX(S$114:S$115)+1,0)</f>
        <v>0</v>
      </c>
      <c r="T145">
        <f>IF(SUMIF($Q$2:$Y$2,T$117,$Q32:$Y32)&gt;0,MAX(T$114:T$115)+1,0)</f>
        <v>0</v>
      </c>
      <c r="U145">
        <f>IF(SUMIF($Q$2:$Y$2,U$117,$Q32:$Y32)&gt;0,MAX(U$114:U$115)+1,0)</f>
        <v>0</v>
      </c>
      <c r="V145">
        <f>IF(SUMIF($Q$2:$Y$2,V$117,$Q32:$Y32)&gt;0,MAX(V$114:V$115)+1,0)</f>
        <v>0</v>
      </c>
      <c r="W145">
        <f t="shared" si="17"/>
        <v>0</v>
      </c>
    </row>
    <row r="147" spans="17:23" x14ac:dyDescent="0.25">
      <c r="Q147" s="57" t="s">
        <v>86</v>
      </c>
      <c r="R147" s="46" t="s">
        <v>43</v>
      </c>
      <c r="S147" s="46" t="s">
        <v>44</v>
      </c>
      <c r="T147" s="46" t="s">
        <v>45</v>
      </c>
      <c r="U147" s="46" t="s">
        <v>46</v>
      </c>
      <c r="V147" s="46" t="s">
        <v>47</v>
      </c>
      <c r="W147" s="58" t="s">
        <v>87</v>
      </c>
    </row>
    <row r="148" spans="17:23" x14ac:dyDescent="0.25">
      <c r="Q148">
        <v>1</v>
      </c>
      <c r="R148">
        <f>SUMIF($Q$2:$Y$2,R$117,$Q5:$Y5)</f>
        <v>0</v>
      </c>
      <c r="S148">
        <f>SUMIF($Q$2:$Y$2,S$117,$Q5:$Y5)</f>
        <v>0</v>
      </c>
      <c r="T148">
        <f>SUMIF($Q$2:$Y$2,T$117,$Q5:$Y5)</f>
        <v>0</v>
      </c>
      <c r="U148">
        <f>SUMIF($Q$2:$Y$2,U$117,$Q5:$Y5)</f>
        <v>0</v>
      </c>
      <c r="V148">
        <f>SUMIF($Q$2:$Y$2,V$117,$Q5:$Y5)</f>
        <v>0</v>
      </c>
      <c r="W148">
        <f>IF(COUNTIF($R148:$V148,"&gt;0")-COUNTIF($R148:$V148,"&gt;1")&lt;=1,0,1)</f>
        <v>0</v>
      </c>
    </row>
    <row r="149" spans="17:23" x14ac:dyDescent="0.25">
      <c r="Q149">
        <v>2</v>
      </c>
      <c r="R149">
        <f>SUMIF($Q$2:$Y$2,R$117,$Q6:$Y6)</f>
        <v>0</v>
      </c>
      <c r="S149">
        <f>SUMIF($Q$2:$Y$2,S$117,$Q6:$Y6)</f>
        <v>0</v>
      </c>
      <c r="T149">
        <f>SUMIF($Q$2:$Y$2,T$117,$Q6:$Y6)</f>
        <v>0</v>
      </c>
      <c r="U149">
        <f>SUMIF($Q$2:$Y$2,U$117,$Q6:$Y6)</f>
        <v>0</v>
      </c>
      <c r="V149">
        <f>SUMIF($Q$2:$Y$2,V$117,$Q6:$Y6)</f>
        <v>0</v>
      </c>
      <c r="W149">
        <f>IF(COUNTIF($R149:$V149,"&gt;0")-COUNTIF($R149:$V149,"&gt;1")&lt;=1,0,1)</f>
        <v>0</v>
      </c>
    </row>
    <row r="150" spans="17:23" x14ac:dyDescent="0.25">
      <c r="Q150">
        <v>3</v>
      </c>
      <c r="R150">
        <f>SUMIF($Q$2:$Y$2,R$117,$Q7:$Y7)</f>
        <v>0</v>
      </c>
      <c r="S150">
        <f>SUMIF($Q$2:$Y$2,S$117,$Q7:$Y7)</f>
        <v>0</v>
      </c>
      <c r="T150">
        <f>SUMIF($Q$2:$Y$2,T$117,$Q7:$Y7)</f>
        <v>0</v>
      </c>
      <c r="U150">
        <f>SUMIF($Q$2:$Y$2,U$117,$Q7:$Y7)</f>
        <v>0</v>
      </c>
      <c r="V150">
        <f>SUMIF($Q$2:$Y$2,V$117,$Q7:$Y7)</f>
        <v>0</v>
      </c>
      <c r="W150">
        <f t="shared" ref="W150:W175" si="18">IF(COUNTIF($R150:$V150,"&gt;0")-COUNTIF($R150:$V150,"&gt;1")&lt;=1,0,1)</f>
        <v>0</v>
      </c>
    </row>
    <row r="151" spans="17:23" x14ac:dyDescent="0.25">
      <c r="Q151">
        <v>4</v>
      </c>
      <c r="R151">
        <f>SUMIF($Q$2:$Y$2,R$117,$Q8:$Y8)</f>
        <v>0</v>
      </c>
      <c r="S151">
        <f>SUMIF($Q$2:$Y$2,S$117,$Q8:$Y8)</f>
        <v>0</v>
      </c>
      <c r="T151">
        <f>SUMIF($Q$2:$Y$2,T$117,$Q8:$Y8)</f>
        <v>0</v>
      </c>
      <c r="U151">
        <f>SUMIF($Q$2:$Y$2,U$117,$Q8:$Y8)</f>
        <v>0</v>
      </c>
      <c r="V151">
        <f>SUMIF($Q$2:$Y$2,V$117,$Q8:$Y8)</f>
        <v>0</v>
      </c>
      <c r="W151">
        <f t="shared" si="18"/>
        <v>0</v>
      </c>
    </row>
    <row r="152" spans="17:23" x14ac:dyDescent="0.25">
      <c r="Q152">
        <v>5</v>
      </c>
      <c r="R152">
        <f>SUMIF($Q$2:$Y$2,R$117,$Q9:$Y9)</f>
        <v>0</v>
      </c>
      <c r="S152">
        <f>SUMIF($Q$2:$Y$2,S$117,$Q9:$Y9)</f>
        <v>0</v>
      </c>
      <c r="T152">
        <f>SUMIF($Q$2:$Y$2,T$117,$Q9:$Y9)</f>
        <v>0</v>
      </c>
      <c r="U152">
        <f>SUMIF($Q$2:$Y$2,U$117,$Q9:$Y9)</f>
        <v>0</v>
      </c>
      <c r="V152">
        <f>SUMIF($Q$2:$Y$2,V$117,$Q9:$Y9)</f>
        <v>0</v>
      </c>
      <c r="W152">
        <f t="shared" si="18"/>
        <v>0</v>
      </c>
    </row>
    <row r="153" spans="17:23" x14ac:dyDescent="0.25">
      <c r="Q153">
        <v>6</v>
      </c>
      <c r="R153">
        <f>SUMIF($Q$2:$Y$2,R$117,$Q10:$Y10)</f>
        <v>0</v>
      </c>
      <c r="S153">
        <f>SUMIF($Q$2:$Y$2,S$117,$Q10:$Y10)</f>
        <v>0</v>
      </c>
      <c r="T153">
        <f>SUMIF($Q$2:$Y$2,T$117,$Q10:$Y10)</f>
        <v>0</v>
      </c>
      <c r="U153">
        <f>SUMIF($Q$2:$Y$2,U$117,$Q10:$Y10)</f>
        <v>0</v>
      </c>
      <c r="V153">
        <f>SUMIF($Q$2:$Y$2,V$117,$Q10:$Y10)</f>
        <v>1</v>
      </c>
      <c r="W153">
        <f t="shared" si="18"/>
        <v>0</v>
      </c>
    </row>
    <row r="154" spans="17:23" x14ac:dyDescent="0.25">
      <c r="Q154">
        <v>7</v>
      </c>
      <c r="R154">
        <f>SUMIF($Q$2:$Y$2,R$117,$Q11:$Y11)</f>
        <v>1</v>
      </c>
      <c r="S154">
        <f>SUMIF($Q$2:$Y$2,S$117,$Q11:$Y11)</f>
        <v>0</v>
      </c>
      <c r="T154">
        <f>SUMIF($Q$2:$Y$2,T$117,$Q11:$Y11)</f>
        <v>0</v>
      </c>
      <c r="U154">
        <f>SUMIF($Q$2:$Y$2,U$117,$Q11:$Y11)</f>
        <v>0</v>
      </c>
      <c r="V154">
        <f>SUMIF($Q$2:$Y$2,V$117,$Q11:$Y11)</f>
        <v>0</v>
      </c>
      <c r="W154">
        <f t="shared" si="18"/>
        <v>0</v>
      </c>
    </row>
    <row r="155" spans="17:23" x14ac:dyDescent="0.25">
      <c r="Q155">
        <v>8</v>
      </c>
      <c r="R155">
        <f>SUMIF($Q$2:$Y$2,R$117,$Q12:$Y12)</f>
        <v>0</v>
      </c>
      <c r="S155">
        <f>SUMIF($Q$2:$Y$2,S$117,$Q12:$Y12)</f>
        <v>0</v>
      </c>
      <c r="T155">
        <f>SUMIF($Q$2:$Y$2,T$117,$Q12:$Y12)</f>
        <v>0</v>
      </c>
      <c r="U155">
        <f>SUMIF($Q$2:$Y$2,U$117,$Q12:$Y12)</f>
        <v>0</v>
      </c>
      <c r="V155">
        <f>SUMIF($Q$2:$Y$2,V$117,$Q12:$Y12)</f>
        <v>0</v>
      </c>
      <c r="W155">
        <f t="shared" si="18"/>
        <v>0</v>
      </c>
    </row>
    <row r="156" spans="17:23" x14ac:dyDescent="0.25">
      <c r="Q156">
        <v>9</v>
      </c>
      <c r="R156">
        <f>SUMIF($Q$2:$Y$2,R$117,$Q13:$Y13)</f>
        <v>0</v>
      </c>
      <c r="S156">
        <f>SUMIF($Q$2:$Y$2,S$117,$Q13:$Y13)</f>
        <v>0</v>
      </c>
      <c r="T156">
        <f>SUMIF($Q$2:$Y$2,T$117,$Q13:$Y13)</f>
        <v>0</v>
      </c>
      <c r="U156">
        <f>SUMIF($Q$2:$Y$2,U$117,$Q13:$Y13)</f>
        <v>0</v>
      </c>
      <c r="V156">
        <f>SUMIF($Q$2:$Y$2,V$117,$Q13:$Y13)</f>
        <v>0</v>
      </c>
      <c r="W156">
        <f t="shared" si="18"/>
        <v>0</v>
      </c>
    </row>
    <row r="157" spans="17:23" x14ac:dyDescent="0.25">
      <c r="Q157">
        <v>10</v>
      </c>
      <c r="R157">
        <f>SUMIF($Q$2:$Y$2,R$117,$Q14:$Y14)</f>
        <v>0</v>
      </c>
      <c r="S157">
        <f>SUMIF($Q$2:$Y$2,S$117,$Q14:$Y14)</f>
        <v>0</v>
      </c>
      <c r="T157">
        <f>SUMIF($Q$2:$Y$2,T$117,$Q14:$Y14)</f>
        <v>0</v>
      </c>
      <c r="U157">
        <f>SUMIF($Q$2:$Y$2,U$117,$Q14:$Y14)</f>
        <v>0</v>
      </c>
      <c r="V157">
        <f>SUMIF($Q$2:$Y$2,V$117,$Q14:$Y14)</f>
        <v>0</v>
      </c>
      <c r="W157">
        <f t="shared" si="18"/>
        <v>0</v>
      </c>
    </row>
    <row r="158" spans="17:23" x14ac:dyDescent="0.25">
      <c r="Q158">
        <v>11</v>
      </c>
      <c r="R158">
        <f>SUMIF($Q$2:$Y$2,R$117,$Q15:$Y15)</f>
        <v>0</v>
      </c>
      <c r="S158">
        <f>SUMIF($Q$2:$Y$2,S$117,$Q15:$Y15)</f>
        <v>0</v>
      </c>
      <c r="T158">
        <f>SUMIF($Q$2:$Y$2,T$117,$Q15:$Y15)</f>
        <v>0</v>
      </c>
      <c r="U158">
        <f>SUMIF($Q$2:$Y$2,U$117,$Q15:$Y15)</f>
        <v>0</v>
      </c>
      <c r="V158">
        <f>SUMIF($Q$2:$Y$2,V$117,$Q15:$Y15)</f>
        <v>1</v>
      </c>
      <c r="W158">
        <f t="shared" si="18"/>
        <v>0</v>
      </c>
    </row>
    <row r="159" spans="17:23" x14ac:dyDescent="0.25">
      <c r="Q159">
        <v>12</v>
      </c>
      <c r="R159">
        <f>SUMIF($Q$2:$Y$2,R$117,$Q16:$Y16)</f>
        <v>0</v>
      </c>
      <c r="S159">
        <f>SUMIF($Q$2:$Y$2,S$117,$Q16:$Y16)</f>
        <v>1</v>
      </c>
      <c r="T159">
        <f>SUMIF($Q$2:$Y$2,T$117,$Q16:$Y16)</f>
        <v>0</v>
      </c>
      <c r="U159">
        <f>SUMIF($Q$2:$Y$2,U$117,$Q16:$Y16)</f>
        <v>0</v>
      </c>
      <c r="V159">
        <f>SUMIF($Q$2:$Y$2,V$117,$Q16:$Y16)</f>
        <v>0</v>
      </c>
      <c r="W159">
        <f t="shared" si="18"/>
        <v>0</v>
      </c>
    </row>
    <row r="160" spans="17:23" x14ac:dyDescent="0.25">
      <c r="Q160">
        <v>13</v>
      </c>
      <c r="R160">
        <f>SUMIF($Q$2:$Y$2,R$117,$Q17:$Y17)</f>
        <v>0</v>
      </c>
      <c r="S160">
        <f>SUMIF($Q$2:$Y$2,S$117,$Q17:$Y17)</f>
        <v>0</v>
      </c>
      <c r="T160">
        <f>SUMIF($Q$2:$Y$2,T$117,$Q17:$Y17)</f>
        <v>0</v>
      </c>
      <c r="U160">
        <f>SUMIF($Q$2:$Y$2,U$117,$Q17:$Y17)</f>
        <v>0</v>
      </c>
      <c r="V160">
        <f>SUMIF($Q$2:$Y$2,V$117,$Q17:$Y17)</f>
        <v>0</v>
      </c>
      <c r="W160">
        <f t="shared" si="18"/>
        <v>0</v>
      </c>
    </row>
    <row r="161" spans="17:23" x14ac:dyDescent="0.25">
      <c r="Q161">
        <v>14</v>
      </c>
      <c r="R161">
        <f>SUMIF($Q$2:$Y$2,R$117,$Q18:$Y18)</f>
        <v>1</v>
      </c>
      <c r="S161">
        <f>SUMIF($Q$2:$Y$2,S$117,$Q18:$Y18)</f>
        <v>0</v>
      </c>
      <c r="T161">
        <f>SUMIF($Q$2:$Y$2,T$117,$Q18:$Y18)</f>
        <v>0</v>
      </c>
      <c r="U161">
        <f>SUMIF($Q$2:$Y$2,U$117,$Q18:$Y18)</f>
        <v>0</v>
      </c>
      <c r="V161">
        <f>SUMIF($Q$2:$Y$2,V$117,$Q18:$Y18)</f>
        <v>0</v>
      </c>
      <c r="W161">
        <f t="shared" si="18"/>
        <v>0</v>
      </c>
    </row>
    <row r="162" spans="17:23" x14ac:dyDescent="0.25">
      <c r="Q162">
        <v>15</v>
      </c>
      <c r="R162">
        <f>SUMIF($Q$2:$Y$2,R$117,$Q19:$Y19)</f>
        <v>0</v>
      </c>
      <c r="S162">
        <f>SUMIF($Q$2:$Y$2,S$117,$Q19:$Y19)</f>
        <v>0</v>
      </c>
      <c r="T162">
        <f>SUMIF($Q$2:$Y$2,T$117,$Q19:$Y19)</f>
        <v>0</v>
      </c>
      <c r="U162">
        <f>SUMIF($Q$2:$Y$2,U$117,$Q19:$Y19)</f>
        <v>0</v>
      </c>
      <c r="V162">
        <f>SUMIF($Q$2:$Y$2,V$117,$Q19:$Y19)</f>
        <v>0</v>
      </c>
      <c r="W162">
        <f t="shared" si="18"/>
        <v>0</v>
      </c>
    </row>
    <row r="163" spans="17:23" x14ac:dyDescent="0.25">
      <c r="Q163">
        <v>16</v>
      </c>
      <c r="R163">
        <f>SUMIF($Q$2:$Y$2,R$117,$Q20:$Y20)</f>
        <v>0</v>
      </c>
      <c r="S163">
        <f>SUMIF($Q$2:$Y$2,S$117,$Q20:$Y20)</f>
        <v>0</v>
      </c>
      <c r="T163">
        <f>SUMIF($Q$2:$Y$2,T$117,$Q20:$Y20)</f>
        <v>0</v>
      </c>
      <c r="U163">
        <f>SUMIF($Q$2:$Y$2,U$117,$Q20:$Y20)</f>
        <v>1</v>
      </c>
      <c r="V163">
        <f>SUMIF($Q$2:$Y$2,V$117,$Q20:$Y20)</f>
        <v>0</v>
      </c>
      <c r="W163">
        <f t="shared" si="18"/>
        <v>0</v>
      </c>
    </row>
    <row r="164" spans="17:23" x14ac:dyDescent="0.25">
      <c r="Q164">
        <v>17</v>
      </c>
      <c r="R164">
        <f>SUMIF($Q$2:$Y$2,R$117,$Q21:$Y21)</f>
        <v>0</v>
      </c>
      <c r="S164">
        <f>SUMIF($Q$2:$Y$2,S$117,$Q21:$Y21)</f>
        <v>1</v>
      </c>
      <c r="T164">
        <f>SUMIF($Q$2:$Y$2,T$117,$Q21:$Y21)</f>
        <v>0</v>
      </c>
      <c r="U164">
        <f>SUMIF($Q$2:$Y$2,U$117,$Q21:$Y21)</f>
        <v>0</v>
      </c>
      <c r="V164">
        <f>SUMIF($Q$2:$Y$2,V$117,$Q21:$Y21)</f>
        <v>0</v>
      </c>
      <c r="W164">
        <f t="shared" si="18"/>
        <v>0</v>
      </c>
    </row>
    <row r="165" spans="17:23" x14ac:dyDescent="0.25">
      <c r="Q165">
        <v>18</v>
      </c>
      <c r="R165">
        <f>SUMIF($Q$2:$Y$2,R$117,$Q22:$Y22)</f>
        <v>0</v>
      </c>
      <c r="S165">
        <f>SUMIF($Q$2:$Y$2,S$117,$Q22:$Y22)</f>
        <v>0</v>
      </c>
      <c r="T165">
        <f>SUMIF($Q$2:$Y$2,T$117,$Q22:$Y22)</f>
        <v>1</v>
      </c>
      <c r="U165">
        <f>SUMIF($Q$2:$Y$2,U$117,$Q22:$Y22)</f>
        <v>0</v>
      </c>
      <c r="V165">
        <f>SUMIF($Q$2:$Y$2,V$117,$Q22:$Y22)</f>
        <v>0</v>
      </c>
      <c r="W165">
        <f t="shared" si="18"/>
        <v>0</v>
      </c>
    </row>
    <row r="166" spans="17:23" x14ac:dyDescent="0.25">
      <c r="Q166">
        <v>19</v>
      </c>
      <c r="R166">
        <f>SUMIF($Q$2:$Y$2,R$117,$Q23:$Y23)</f>
        <v>1</v>
      </c>
      <c r="S166">
        <f>SUMIF($Q$2:$Y$2,S$117,$Q23:$Y23)</f>
        <v>0</v>
      </c>
      <c r="T166">
        <f>SUMIF($Q$2:$Y$2,T$117,$Q23:$Y23)</f>
        <v>0</v>
      </c>
      <c r="U166">
        <f>SUMIF($Q$2:$Y$2,U$117,$Q23:$Y23)</f>
        <v>0</v>
      </c>
      <c r="V166">
        <f>SUMIF($Q$2:$Y$2,V$117,$Q23:$Y23)</f>
        <v>0</v>
      </c>
      <c r="W166">
        <f t="shared" si="18"/>
        <v>0</v>
      </c>
    </row>
    <row r="167" spans="17:23" x14ac:dyDescent="0.25">
      <c r="Q167">
        <v>20</v>
      </c>
      <c r="R167">
        <f>SUMIF($Q$2:$Y$2,R$117,$Q24:$Y24)</f>
        <v>0</v>
      </c>
      <c r="S167">
        <f>SUMIF($Q$2:$Y$2,S$117,$Q24:$Y24)</f>
        <v>0</v>
      </c>
      <c r="T167">
        <f>SUMIF($Q$2:$Y$2,T$117,$Q24:$Y24)</f>
        <v>0</v>
      </c>
      <c r="U167">
        <f>SUMIF($Q$2:$Y$2,U$117,$Q24:$Y24)</f>
        <v>0</v>
      </c>
      <c r="V167">
        <f>SUMIF($Q$2:$Y$2,V$117,$Q24:$Y24)</f>
        <v>0</v>
      </c>
      <c r="W167">
        <f t="shared" si="18"/>
        <v>0</v>
      </c>
    </row>
    <row r="168" spans="17:23" x14ac:dyDescent="0.25">
      <c r="Q168">
        <v>21</v>
      </c>
      <c r="R168">
        <f>SUMIF($Q$2:$Y$2,R$117,$Q25:$Y25)</f>
        <v>0</v>
      </c>
      <c r="S168">
        <f>SUMIF($Q$2:$Y$2,S$117,$Q25:$Y25)</f>
        <v>0</v>
      </c>
      <c r="T168">
        <f>SUMIF($Q$2:$Y$2,T$117,$Q25:$Y25)</f>
        <v>0</v>
      </c>
      <c r="U168">
        <f>SUMIF($Q$2:$Y$2,U$117,$Q25:$Y25)</f>
        <v>0</v>
      </c>
      <c r="V168">
        <f>SUMIF($Q$2:$Y$2,V$117,$Q25:$Y25)</f>
        <v>0</v>
      </c>
      <c r="W168">
        <f t="shared" si="18"/>
        <v>0</v>
      </c>
    </row>
    <row r="169" spans="17:23" x14ac:dyDescent="0.25">
      <c r="Q169">
        <v>22</v>
      </c>
      <c r="R169">
        <f>SUMIF($Q$2:$Y$2,R$117,$Q26:$Y26)</f>
        <v>0</v>
      </c>
      <c r="S169">
        <f>SUMIF($Q$2:$Y$2,S$117,$Q26:$Y26)</f>
        <v>0</v>
      </c>
      <c r="T169">
        <f>SUMIF($Q$2:$Y$2,T$117,$Q26:$Y26)</f>
        <v>0</v>
      </c>
      <c r="U169">
        <f>SUMIF($Q$2:$Y$2,U$117,$Q26:$Y26)</f>
        <v>0</v>
      </c>
      <c r="V169">
        <f>SUMIF($Q$2:$Y$2,V$117,$Q26:$Y26)</f>
        <v>0</v>
      </c>
      <c r="W169">
        <f t="shared" si="18"/>
        <v>0</v>
      </c>
    </row>
    <row r="170" spans="17:23" x14ac:dyDescent="0.25">
      <c r="Q170">
        <v>23</v>
      </c>
      <c r="R170">
        <f>SUMIF($Q$2:$Y$2,R$117,$Q27:$Y27)</f>
        <v>0</v>
      </c>
      <c r="S170">
        <f>SUMIF($Q$2:$Y$2,S$117,$Q27:$Y27)</f>
        <v>0</v>
      </c>
      <c r="T170">
        <f>SUMIF($Q$2:$Y$2,T$117,$Q27:$Y27)</f>
        <v>0</v>
      </c>
      <c r="U170">
        <f>SUMIF($Q$2:$Y$2,U$117,$Q27:$Y27)</f>
        <v>0</v>
      </c>
      <c r="V170">
        <f>SUMIF($Q$2:$Y$2,V$117,$Q27:$Y27)</f>
        <v>0</v>
      </c>
      <c r="W170">
        <f t="shared" si="18"/>
        <v>0</v>
      </c>
    </row>
    <row r="171" spans="17:23" x14ac:dyDescent="0.25">
      <c r="Q171">
        <v>24</v>
      </c>
      <c r="R171">
        <f>SUMIF($Q$2:$Y$2,R$117,$Q28:$Y28)</f>
        <v>0</v>
      </c>
      <c r="S171">
        <f>SUMIF($Q$2:$Y$2,S$117,$Q28:$Y28)</f>
        <v>0</v>
      </c>
      <c r="T171">
        <f>SUMIF($Q$2:$Y$2,T$117,$Q28:$Y28)</f>
        <v>0</v>
      </c>
      <c r="U171">
        <f>SUMIF($Q$2:$Y$2,U$117,$Q28:$Y28)</f>
        <v>0</v>
      </c>
      <c r="V171">
        <f>SUMIF($Q$2:$Y$2,V$117,$Q28:$Y28)</f>
        <v>0</v>
      </c>
      <c r="W171">
        <f t="shared" si="18"/>
        <v>0</v>
      </c>
    </row>
    <row r="172" spans="17:23" x14ac:dyDescent="0.25">
      <c r="Q172">
        <v>25</v>
      </c>
      <c r="R172">
        <f>SUMIF($Q$2:$Y$2,R$117,$Q29:$Y29)</f>
        <v>0</v>
      </c>
      <c r="S172">
        <f>SUMIF($Q$2:$Y$2,S$117,$Q29:$Y29)</f>
        <v>0</v>
      </c>
      <c r="T172">
        <f>SUMIF($Q$2:$Y$2,T$117,$Q29:$Y29)</f>
        <v>0</v>
      </c>
      <c r="U172">
        <f>SUMIF($Q$2:$Y$2,U$117,$Q29:$Y29)</f>
        <v>0</v>
      </c>
      <c r="V172">
        <f>SUMIF($Q$2:$Y$2,V$117,$Q29:$Y29)</f>
        <v>0</v>
      </c>
      <c r="W172">
        <f t="shared" si="18"/>
        <v>0</v>
      </c>
    </row>
    <row r="173" spans="17:23" x14ac:dyDescent="0.25">
      <c r="Q173">
        <v>26</v>
      </c>
      <c r="R173">
        <f>SUMIF($Q$2:$Y$2,R$117,$Q30:$Y30)</f>
        <v>0</v>
      </c>
      <c r="S173">
        <f>SUMIF($Q$2:$Y$2,S$117,$Q30:$Y30)</f>
        <v>0</v>
      </c>
      <c r="T173">
        <f>SUMIF($Q$2:$Y$2,T$117,$Q30:$Y30)</f>
        <v>0</v>
      </c>
      <c r="U173">
        <f>SUMIF($Q$2:$Y$2,U$117,$Q30:$Y30)</f>
        <v>0</v>
      </c>
      <c r="V173">
        <f>SUMIF($Q$2:$Y$2,V$117,$Q30:$Y30)</f>
        <v>0</v>
      </c>
      <c r="W173">
        <f t="shared" si="18"/>
        <v>0</v>
      </c>
    </row>
    <row r="174" spans="17:23" x14ac:dyDescent="0.25">
      <c r="Q174">
        <v>27</v>
      </c>
      <c r="R174">
        <f>SUMIF($Q$2:$Y$2,R$117,$Q31:$Y31)</f>
        <v>0</v>
      </c>
      <c r="S174">
        <f>SUMIF($Q$2:$Y$2,S$117,$Q31:$Y31)</f>
        <v>0</v>
      </c>
      <c r="T174">
        <f>SUMIF($Q$2:$Y$2,T$117,$Q31:$Y31)</f>
        <v>0</v>
      </c>
      <c r="U174">
        <f>SUMIF($Q$2:$Y$2,U$117,$Q31:$Y31)</f>
        <v>0</v>
      </c>
      <c r="V174">
        <f>SUMIF($Q$2:$Y$2,V$117,$Q31:$Y31)</f>
        <v>0</v>
      </c>
      <c r="W174">
        <f t="shared" si="18"/>
        <v>0</v>
      </c>
    </row>
    <row r="175" spans="17:23" x14ac:dyDescent="0.25">
      <c r="Q175">
        <v>28</v>
      </c>
      <c r="R175">
        <f>SUMIF($Q$2:$Y$2,R$117,$Q32:$Y32)</f>
        <v>0</v>
      </c>
      <c r="S175">
        <f>SUMIF($Q$2:$Y$2,S$117,$Q32:$Y32)</f>
        <v>0</v>
      </c>
      <c r="T175">
        <f>SUMIF($Q$2:$Y$2,T$117,$Q32:$Y32)</f>
        <v>0</v>
      </c>
      <c r="U175">
        <f>SUMIF($Q$2:$Y$2,U$117,$Q32:$Y32)</f>
        <v>0</v>
      </c>
      <c r="V175">
        <f>SUMIF($Q$2:$Y$2,V$117,$Q32:$Y32)</f>
        <v>0</v>
      </c>
      <c r="W175">
        <f t="shared" si="1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Input_Professor</vt:lpstr>
      <vt:lpstr>Input_Course</vt:lpstr>
      <vt:lpstr>Printout</vt:lpstr>
      <vt:lpstr>Block_Info</vt:lpstr>
      <vt:lpstr>Solution Data</vt:lpstr>
      <vt:lpstr>Calculator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2017-02-16T01:30:00Z</dcterms:created>
  <dcterms:modified xsi:type="dcterms:W3CDTF">2017-02-25T21:04:37Z</dcterms:modified>
</cp:coreProperties>
</file>