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Gio\Documents\GitHub\CSCAP\Sustainable_Corn_Paper\"/>
    </mc:Choice>
  </mc:AlternateContent>
  <bookViews>
    <workbookView xWindow="0" yWindow="0" windowWidth="25200" windowHeight="11985" activeTab="1"/>
  </bookViews>
  <sheets>
    <sheet name="Sites" sheetId="1" r:id="rId1"/>
    <sheet name="Data" sheetId="2" r:id="rId2"/>
    <sheet name="SERF" sheetId="8" r:id="rId3"/>
    <sheet name="WATERMAN" sheetId="7" r:id="rId4"/>
    <sheet name="rotations" sheetId="9" r:id="rId5"/>
  </sheets>
  <definedNames>
    <definedName name="_xlnm._FilterDatabase" localSheetId="1" hidden="1">Data!$A$1:$G$1</definedName>
    <definedName name="_xlnm._FilterDatabase" localSheetId="4" hidden="1">rotations!$A$1:$H$63</definedName>
    <definedName name="_xlnm._FilterDatabase" localSheetId="2" hidden="1">SERF!$A$16:$E$47</definedName>
    <definedName name="_xlnm._FilterDatabase" localSheetId="0" hidden="1">Sites!$A$2:$D$2</definedName>
  </definedNames>
  <calcPr calcId="171027"/>
  <pivotCaches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2" i="8" l="1"/>
  <c r="M27" i="8"/>
  <c r="M22" i="8"/>
  <c r="M17" i="8"/>
  <c r="M12" i="8"/>
  <c r="M7" i="8"/>
  <c r="M31" i="8"/>
  <c r="M26" i="8"/>
  <c r="M21" i="8"/>
  <c r="M16" i="8"/>
  <c r="M11" i="8"/>
  <c r="M6" i="8"/>
  <c r="M30" i="8"/>
  <c r="M25" i="8"/>
  <c r="M20" i="8"/>
  <c r="M15" i="8"/>
  <c r="M10" i="8"/>
  <c r="M5" i="8"/>
  <c r="M29" i="8"/>
  <c r="M24" i="8"/>
  <c r="M19" i="8"/>
  <c r="M14" i="8"/>
  <c r="M9" i="8"/>
  <c r="M4" i="8"/>
  <c r="M28" i="8"/>
  <c r="M23" i="8"/>
  <c r="M18" i="8"/>
  <c r="M13" i="8"/>
  <c r="M8" i="8"/>
  <c r="M3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18" i="8"/>
  <c r="F4" i="7"/>
  <c r="G4" i="7" s="1"/>
  <c r="F5" i="7"/>
  <c r="G5" i="7" s="1"/>
  <c r="F6" i="7"/>
  <c r="G6" i="7" s="1"/>
  <c r="F7" i="7"/>
  <c r="G7" i="7" s="1"/>
  <c r="F8" i="7"/>
  <c r="G8" i="7" s="1"/>
  <c r="F9" i="7"/>
  <c r="G9" i="7" s="1"/>
  <c r="F10" i="7"/>
  <c r="G10" i="7"/>
  <c r="F11" i="7"/>
  <c r="G11" i="7" s="1"/>
  <c r="D12" i="7"/>
  <c r="D54" i="7" s="1"/>
  <c r="F14" i="7"/>
  <c r="G14" i="7" s="1"/>
  <c r="F15" i="7"/>
  <c r="G15" i="7"/>
  <c r="F16" i="7"/>
  <c r="G16" i="7" s="1"/>
  <c r="F17" i="7"/>
  <c r="G17" i="7" s="1"/>
  <c r="F18" i="7"/>
  <c r="G18" i="7" s="1"/>
  <c r="F19" i="7"/>
  <c r="G19" i="7"/>
  <c r="F20" i="7"/>
  <c r="G20" i="7" s="1"/>
  <c r="F21" i="7"/>
  <c r="G21" i="7" s="1"/>
  <c r="D22" i="7"/>
  <c r="F24" i="7"/>
  <c r="G24" i="7" s="1"/>
  <c r="F25" i="7"/>
  <c r="G25" i="7" s="1"/>
  <c r="F26" i="7"/>
  <c r="G26" i="7" s="1"/>
  <c r="F27" i="7"/>
  <c r="G27" i="7" s="1"/>
  <c r="F28" i="7"/>
  <c r="G28" i="7"/>
  <c r="F29" i="7"/>
  <c r="G29" i="7" s="1"/>
  <c r="F30" i="7"/>
  <c r="G30" i="7" s="1"/>
  <c r="F31" i="7"/>
  <c r="G31" i="7" s="1"/>
  <c r="D32" i="7"/>
  <c r="F34" i="7"/>
  <c r="G34" i="7" s="1"/>
  <c r="F35" i="7"/>
  <c r="G35" i="7" s="1"/>
  <c r="F36" i="7"/>
  <c r="G36" i="7" s="1"/>
  <c r="F37" i="7"/>
  <c r="G37" i="7"/>
  <c r="F38" i="7"/>
  <c r="G38" i="7" s="1"/>
  <c r="F39" i="7"/>
  <c r="G39" i="7" s="1"/>
  <c r="F40" i="7"/>
  <c r="G40" i="7" s="1"/>
  <c r="F41" i="7"/>
  <c r="G41" i="7"/>
  <c r="D42" i="7"/>
  <c r="F44" i="7"/>
  <c r="G44" i="7" s="1"/>
  <c r="F45" i="7"/>
  <c r="G45" i="7" s="1"/>
  <c r="F46" i="7"/>
  <c r="G46" i="7" s="1"/>
  <c r="F47" i="7"/>
  <c r="G47" i="7" s="1"/>
  <c r="F48" i="7"/>
  <c r="G48" i="7" s="1"/>
  <c r="F49" i="7"/>
  <c r="G49" i="7" s="1"/>
  <c r="F50" i="7"/>
  <c r="G50" i="7"/>
  <c r="F51" i="7"/>
  <c r="G51" i="7" s="1"/>
  <c r="D52" i="7"/>
  <c r="G32" i="7" l="1"/>
  <c r="K6" i="7" s="1"/>
  <c r="G52" i="7"/>
  <c r="K8" i="7" s="1"/>
  <c r="G22" i="7"/>
  <c r="K5" i="7" s="1"/>
  <c r="G42" i="7"/>
  <c r="K7" i="7" s="1"/>
  <c r="G12" i="7"/>
  <c r="K4" i="7" s="1"/>
</calcChain>
</file>

<file path=xl/sharedStrings.xml><?xml version="1.0" encoding="utf-8"?>
<sst xmlns="http://schemas.openxmlformats.org/spreadsheetml/2006/main" count="1058" uniqueCount="213">
  <si>
    <t>Key</t>
  </si>
  <si>
    <t>Name</t>
  </si>
  <si>
    <t>DPAC</t>
  </si>
  <si>
    <t>GILMORE</t>
  </si>
  <si>
    <t>SERF</t>
  </si>
  <si>
    <t>HICKS.B</t>
  </si>
  <si>
    <t>HICKS.G</t>
  </si>
  <si>
    <t>BRADFORD.A</t>
  </si>
  <si>
    <t>STJOHNS</t>
  </si>
  <si>
    <t>WATERMAN</t>
  </si>
  <si>
    <t>WAT1</t>
  </si>
  <si>
    <t>[1] Tile drainage volume</t>
  </si>
  <si>
    <t>X ('12, '13, '14, '15)</t>
  </si>
  <si>
    <t>X ('11, '12, '13, '14, '15)</t>
  </si>
  <si>
    <t>X</t>
  </si>
  <si>
    <t>X ('13, '14, '15)</t>
  </si>
  <si>
    <t>X ('11, '12, '13, '14 '15)</t>
  </si>
  <si>
    <t>WAT2</t>
  </si>
  <si>
    <t>[2] Nitrate-N concentration in tile</t>
  </si>
  <si>
    <t>X ('14)</t>
  </si>
  <si>
    <t>NO DATA</t>
  </si>
  <si>
    <t>SITE</t>
  </si>
  <si>
    <t>YEAR</t>
  </si>
  <si>
    <t>PLOT</t>
  </si>
  <si>
    <t>NO3-N Loss (kg/ha)</t>
  </si>
  <si>
    <t>Treatment</t>
  </si>
  <si>
    <t>free drainage</t>
  </si>
  <si>
    <t>cont. drainage</t>
  </si>
  <si>
    <t>shallow drainage</t>
  </si>
  <si>
    <t>Notes</t>
  </si>
  <si>
    <t>Comments</t>
  </si>
  <si>
    <t>Need 2015 data</t>
  </si>
  <si>
    <t>Plot ID</t>
  </si>
  <si>
    <t>Row Labels</t>
  </si>
  <si>
    <t>Grand Total</t>
  </si>
  <si>
    <t>[3] Tile drainage @ 15'' deep w/ controlled release (“controlled”)</t>
  </si>
  <si>
    <t>[2] Tile drainage @ 15'' deep without controlled release (“free”)</t>
  </si>
  <si>
    <t xml:space="preserve">[4] Shallow drainage </t>
  </si>
  <si>
    <t>[2] Conventional drainage ("free")</t>
  </si>
  <si>
    <t>[3] Controlled drainage ("managed")</t>
  </si>
  <si>
    <t>Start Date</t>
  </si>
  <si>
    <t>End Date</t>
  </si>
  <si>
    <t>Incremental drainage, mm</t>
  </si>
  <si>
    <t>NO3-N, (mg N/L)</t>
  </si>
  <si>
    <t>Incremental Drainage, liter</t>
  </si>
  <si>
    <t>average</t>
  </si>
  <si>
    <t>* missing NO3-N values were substituted by the next month values (they are colored in red in column E)</t>
  </si>
  <si>
    <t>Nitrate-N loss, kg N/ha</t>
  </si>
  <si>
    <t>year</t>
  </si>
  <si>
    <t>plot id</t>
  </si>
  <si>
    <t>(google sheet)</t>
  </si>
  <si>
    <t>(excel file)</t>
  </si>
  <si>
    <t>Difference</t>
  </si>
  <si>
    <t>Sum of (google sheet)</t>
  </si>
  <si>
    <t>Sum of (excel file)</t>
  </si>
  <si>
    <t>StdDev of (excel file)</t>
  </si>
  <si>
    <t>roun</t>
  </si>
  <si>
    <t>WN</t>
  </si>
  <si>
    <t>WS</t>
  </si>
  <si>
    <t>NE</t>
  </si>
  <si>
    <t>NW</t>
  </si>
  <si>
    <t>SE</t>
  </si>
  <si>
    <t>SW</t>
  </si>
  <si>
    <t>Corn</t>
  </si>
  <si>
    <t>Soybean</t>
  </si>
  <si>
    <t>Wheat</t>
  </si>
  <si>
    <t>[62] Corn-SOYBEAN-wheat-Corn-Soybean</t>
  </si>
  <si>
    <t>ROT62</t>
  </si>
  <si>
    <t>s</t>
  </si>
  <si>
    <t>[61] CORN-corn-corn-corn-soybean</t>
  </si>
  <si>
    <t>ROT61</t>
  </si>
  <si>
    <t>Corn w/ Rye</t>
  </si>
  <si>
    <t>[60] soybean-CORN with rye cover late kill</t>
  </si>
  <si>
    <t>ROT60</t>
  </si>
  <si>
    <t>[59] soybean-CORN with rye cover early kill</t>
  </si>
  <si>
    <t>ROT59</t>
  </si>
  <si>
    <t>Soybean w/ Rye</t>
  </si>
  <si>
    <t>[58] CORN-corn-corn-corn-soybean with rye cover late kill</t>
  </si>
  <si>
    <t>ROT58</t>
  </si>
  <si>
    <t>[57] CORN-corn-corn-corn-soybean with rye cover early kill</t>
  </si>
  <si>
    <t>ROT57</t>
  </si>
  <si>
    <t>Wheat (Biomass Removed)</t>
  </si>
  <si>
    <t>[9] CORN-soybean-wheat (biomass removed)</t>
  </si>
  <si>
    <t>ROT9</t>
  </si>
  <si>
    <t>[8] corn-soybean-WHEAT</t>
  </si>
  <si>
    <t>ROT8</t>
  </si>
  <si>
    <t>[7] corn-SOYBEAN-wheat</t>
  </si>
  <si>
    <t>ROT7</t>
  </si>
  <si>
    <t>[6] CORN-soybean-wheat</t>
  </si>
  <si>
    <t>ROT6</t>
  </si>
  <si>
    <t>[56] Soybean-corn-corn-corn-corn</t>
  </si>
  <si>
    <t>ROT56</t>
  </si>
  <si>
    <t>[55] corn-SOYBEAN with rye cover, 2011 was corn</t>
  </si>
  <si>
    <t>ROT55</t>
  </si>
  <si>
    <t>[54] corn-SOYBEAN, 2011 was corn</t>
  </si>
  <si>
    <t>ROT54</t>
  </si>
  <si>
    <t>Corn w/ Wheat</t>
  </si>
  <si>
    <t>Soybean w/ Wheat</t>
  </si>
  <si>
    <t>[53] corn-SOYBEAN-wheat/red clover (organic)</t>
  </si>
  <si>
    <t>ROT53</t>
  </si>
  <si>
    <t>[52] CORN-soybean-wheat/red clover (organic)</t>
  </si>
  <si>
    <t>ROT52</t>
  </si>
  <si>
    <t>Woodland</t>
  </si>
  <si>
    <t>[51] Woodland</t>
  </si>
  <si>
    <t>ROT51</t>
  </si>
  <si>
    <t>Prairie</t>
  </si>
  <si>
    <t>[50] Prairie (occasional burning)</t>
  </si>
  <si>
    <t>ROT50</t>
  </si>
  <si>
    <t>[5] corn-SOYBEAN</t>
  </si>
  <si>
    <t>ROT5</t>
  </si>
  <si>
    <t>Alfalfa</t>
  </si>
  <si>
    <t>Oats/Alfalfa</t>
  </si>
  <si>
    <t>[49] corn-soybean-oats/alfalfa-ALFALFA (Conventional)</t>
  </si>
  <si>
    <t>ROT49</t>
  </si>
  <si>
    <t>[48] corn-soybean-OATS/ALFALFA-alfalfa (Conventional)</t>
  </si>
  <si>
    <t>ROT48</t>
  </si>
  <si>
    <t>[47] corn-SOYBEAN-oats/alfalfa-alfalfa (Conventional)</t>
  </si>
  <si>
    <t>ROT47</t>
  </si>
  <si>
    <t>[46] CORN-soybean-oats/alfalfa-alfalfa (Conventional)</t>
  </si>
  <si>
    <t>ROT46</t>
  </si>
  <si>
    <t>[45] corn-soybean-oats/alfalfa-ALFALFA (Organic)</t>
  </si>
  <si>
    <t>ROT45</t>
  </si>
  <si>
    <t>[44] corn-soybean-OATS/ALFALFA-alfalfa (Organic)</t>
  </si>
  <si>
    <t>ROT44</t>
  </si>
  <si>
    <t>[43] corn-SOYBEAN-oats/alfalfa-alfalfa (Organic)</t>
  </si>
  <si>
    <t>ROT43</t>
  </si>
  <si>
    <t>[42] CORN-soybean-oats/alfalfa-alfalfa (Organic)</t>
  </si>
  <si>
    <t>ROT42</t>
  </si>
  <si>
    <t>[41] CORN-corn-soybean-corn-soybean</t>
  </si>
  <si>
    <t>ROT41</t>
  </si>
  <si>
    <t>[40] prairie (managed by cutting 2+/year)</t>
  </si>
  <si>
    <t>ROT40</t>
  </si>
  <si>
    <t>[4] CORN-soybean</t>
  </si>
  <si>
    <t>ROT4</t>
  </si>
  <si>
    <t>[39] continuous soybean with rye cover</t>
  </si>
  <si>
    <t>ROT39</t>
  </si>
  <si>
    <t>[38] continuous corn with rye cover</t>
  </si>
  <si>
    <t>ROT38</t>
  </si>
  <si>
    <t>[37] corn-SOYBEAN with rye cover</t>
  </si>
  <si>
    <t>ROT37</t>
  </si>
  <si>
    <t>[36] CORN-soybean with rye cover</t>
  </si>
  <si>
    <t>ROT36</t>
  </si>
  <si>
    <t>Oats</t>
  </si>
  <si>
    <t>[35] corn-corn-oats-alfalfa-ALFALFA</t>
  </si>
  <si>
    <t>ROT35</t>
  </si>
  <si>
    <t>[34] corn-corn-oats-ALFALFA-alfalfa</t>
  </si>
  <si>
    <t>ROT34</t>
  </si>
  <si>
    <t>[33] corn-corn-OATS-alfalfa-alfalfa</t>
  </si>
  <si>
    <t>ROT33</t>
  </si>
  <si>
    <t>[32] corn-CORN-oats-alfalfa-alfalfa</t>
  </si>
  <si>
    <t>ROT32</t>
  </si>
  <si>
    <t>[31] CORN-corn-oats-alfalfa-alfalfa</t>
  </si>
  <si>
    <t>ROT31</t>
  </si>
  <si>
    <t>[30] corn-corn-corn-alfalfa-ALFALFA</t>
  </si>
  <si>
    <t>ROT30</t>
  </si>
  <si>
    <t>[3] continuous wheat</t>
  </si>
  <si>
    <t>ROT3</t>
  </si>
  <si>
    <t>[29] corn-corn-corn-ALFALFA-alfalfa</t>
  </si>
  <si>
    <t>ROT29</t>
  </si>
  <si>
    <t>[28] corn-corn-CORN-alfalfa-alfalfa</t>
  </si>
  <si>
    <t>ROT28</t>
  </si>
  <si>
    <t>[27] corn-CORN-corn-alfalfa-alfalfa</t>
  </si>
  <si>
    <t>ROT27</t>
  </si>
  <si>
    <t>[26] CORN-corn-corn-alfalfa-alfalfa</t>
  </si>
  <si>
    <t>ROT26</t>
  </si>
  <si>
    <t>[25] corn-soybean-corn-oats-ALFALFA</t>
  </si>
  <si>
    <t>ROT25</t>
  </si>
  <si>
    <t>[24] corn-soybean-corn-OATS-alfalfa</t>
  </si>
  <si>
    <t>ROT24</t>
  </si>
  <si>
    <t>[23] corn-soybean-CORN-oats-alfalfa</t>
  </si>
  <si>
    <t>ROT23</t>
  </si>
  <si>
    <t>[22] corn-SOYBEAN-corn-oats-alfalfa</t>
  </si>
  <si>
    <t>ROT22</t>
  </si>
  <si>
    <t>[21] CORN-soybean-corn-oats-alfalfa</t>
  </si>
  <si>
    <t>ROT21</t>
  </si>
  <si>
    <t>[20] corn-wheat-SOYBEAN</t>
  </si>
  <si>
    <t>ROT20</t>
  </si>
  <si>
    <t>[2] continuous soybean</t>
  </si>
  <si>
    <t>ROT2</t>
  </si>
  <si>
    <t>[19] corn-WHEAT-soybean</t>
  </si>
  <si>
    <t>ROT19</t>
  </si>
  <si>
    <t>[18] CORN-wheat-soybean</t>
  </si>
  <si>
    <t>ROT18</t>
  </si>
  <si>
    <t>Wheat/Red Clover or mixed cover crop (conventional)</t>
  </si>
  <si>
    <t>[17] corn-soybean-WHEAT/RED CLOVER (conventional)</t>
  </si>
  <si>
    <t>ROT17</t>
  </si>
  <si>
    <t>[16] corn-SOYBEAN-wheat/red clover (conventional)</t>
  </si>
  <si>
    <t>ROT16</t>
  </si>
  <si>
    <t>[15] CORN-soybean-wheat/red clover (conventional)</t>
  </si>
  <si>
    <t>ROT15</t>
  </si>
  <si>
    <t>Wheat/Red Clover or mixed cover crop (non-organic)</t>
  </si>
  <si>
    <t>Wheat/Red Clover or mixed cover crop (organic)</t>
  </si>
  <si>
    <t>[14] corn-soybean-WHEAT/RED CLOVER (ORGANIC)</t>
  </si>
  <si>
    <t>ROT14</t>
  </si>
  <si>
    <t>[13] corn-SOYBEAN-wheat/red clover (organic)</t>
  </si>
  <si>
    <t>ROT13</t>
  </si>
  <si>
    <t>[12] CORN-soybean-wheat/red clover (organic)</t>
  </si>
  <si>
    <t>ROT12</t>
  </si>
  <si>
    <t>[11] corn-soybean-WHEAT (BIOMASS REMOVED)</t>
  </si>
  <si>
    <t>ROT11</t>
  </si>
  <si>
    <t>[10] corn-SOYBEAN-wheat (biomass removed)</t>
  </si>
  <si>
    <t>ROT10</t>
  </si>
  <si>
    <t>[1] continuous corn</t>
  </si>
  <si>
    <t>ROT1</t>
  </si>
  <si>
    <t>y2015</t>
  </si>
  <si>
    <t>y2014</t>
  </si>
  <si>
    <t>y2013</t>
  </si>
  <si>
    <t>y2012</t>
  </si>
  <si>
    <t>y2011</t>
  </si>
  <si>
    <t>Label</t>
  </si>
  <si>
    <t>Code</t>
  </si>
  <si>
    <t>Drainage_id</t>
  </si>
  <si>
    <t>Drainage_name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</si>
</sst>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00"/>
    <numFmt numFmtId="165" formatCode="_(* #,##0.000_);_(* \(#,##0.0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9"/>
      <color theme="1"/>
      <name val="Arial"/>
      <family val="2"/>
    </font>
    <font>
      <sz val="9.9"/>
      <color theme="1"/>
      <name val="Arial"/>
      <family val="2"/>
    </font>
    <font>
      <sz val="9.9"/>
      <color rgb="FF000000"/>
      <name val="Arial"/>
      <family val="2"/>
    </font>
    <font>
      <b/>
      <sz val="14"/>
      <color theme="1"/>
      <name val="Arial Narrow"/>
      <family val="2"/>
    </font>
    <font>
      <b/>
      <sz val="14"/>
      <color rgb="FF000000"/>
      <name val="Arial Narrow"/>
      <family val="2"/>
    </font>
    <font>
      <sz val="14"/>
      <color theme="1"/>
      <name val="Arial Narrow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theme="5" tint="-0.249977111117893"/>
      <name val="Calibri"/>
      <family val="2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i/>
      <sz val="10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1" xfId="0" applyBorder="1"/>
    <xf numFmtId="0" fontId="0" fillId="0" borderId="0" xfId="0" applyFill="1"/>
    <xf numFmtId="0" fontId="0" fillId="0" borderId="0" xfId="0" applyFill="1" applyBorder="1"/>
    <xf numFmtId="0" fontId="8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2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5" fillId="3" borderId="1" xfId="0" applyFont="1" applyFill="1" applyBorder="1" applyAlignment="1">
      <alignment horizont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0" fontId="0" fillId="0" borderId="0" xfId="0" applyFont="1"/>
    <xf numFmtId="0" fontId="0" fillId="0" borderId="0" xfId="0" applyFont="1" applyBorder="1"/>
    <xf numFmtId="0" fontId="10" fillId="0" borderId="0" xfId="0" applyFont="1" applyBorder="1" applyAlignment="1">
      <alignment horizontal="center"/>
    </xf>
    <xf numFmtId="14" fontId="10" fillId="0" borderId="0" xfId="0" applyNumberFormat="1" applyFont="1" applyBorder="1" applyAlignment="1">
      <alignment horizontal="right"/>
    </xf>
    <xf numFmtId="0" fontId="10" fillId="0" borderId="0" xfId="0" applyFont="1" applyBorder="1" applyAlignment="1">
      <alignment horizontal="right"/>
    </xf>
    <xf numFmtId="0" fontId="11" fillId="0" borderId="0" xfId="0" applyFont="1" applyBorder="1" applyAlignment="1">
      <alignment horizontal="right" wrapText="1"/>
    </xf>
    <xf numFmtId="43" fontId="0" fillId="0" borderId="0" xfId="1" applyNumberFormat="1" applyFont="1"/>
    <xf numFmtId="0" fontId="9" fillId="0" borderId="0" xfId="0" applyFont="1" applyBorder="1" applyAlignment="1">
      <alignment horizontal="right" wrapText="1"/>
    </xf>
    <xf numFmtId="9" fontId="12" fillId="0" borderId="0" xfId="2" applyFont="1" applyBorder="1"/>
    <xf numFmtId="43" fontId="13" fillId="0" borderId="0" xfId="1" applyFont="1"/>
    <xf numFmtId="0" fontId="14" fillId="0" borderId="0" xfId="0" applyFont="1" applyBorder="1"/>
    <xf numFmtId="0" fontId="15" fillId="4" borderId="0" xfId="0" applyFont="1" applyFill="1" applyBorder="1" applyAlignment="1">
      <alignment horizontal="center" wrapText="1"/>
    </xf>
    <xf numFmtId="0" fontId="16" fillId="4" borderId="0" xfId="0" applyFont="1" applyFill="1" applyBorder="1" applyAlignment="1">
      <alignment horizontal="center" wrapText="1"/>
    </xf>
    <xf numFmtId="0" fontId="17" fillId="4" borderId="0" xfId="0" applyFont="1" applyFill="1" applyBorder="1" applyAlignment="1">
      <alignment horizontal="left"/>
    </xf>
    <xf numFmtId="165" fontId="0" fillId="0" borderId="0" xfId="0" applyNumberFormat="1"/>
    <xf numFmtId="2" fontId="0" fillId="0" borderId="1" xfId="0" applyNumberFormat="1" applyBorder="1" applyAlignment="1">
      <alignment horizontal="right" vertical="center"/>
    </xf>
    <xf numFmtId="2" fontId="0" fillId="0" borderId="1" xfId="0" applyNumberFormat="1" applyBorder="1" applyAlignment="1">
      <alignment horizontal="right"/>
    </xf>
    <xf numFmtId="2" fontId="0" fillId="0" borderId="1" xfId="0" applyNumberFormat="1" applyBorder="1"/>
    <xf numFmtId="0" fontId="0" fillId="0" borderId="1" xfId="0" applyFill="1" applyBorder="1"/>
    <xf numFmtId="2" fontId="0" fillId="0" borderId="1" xfId="0" applyNumberFormat="1" applyFill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0" xfId="0" applyNumberFormat="1" applyAlignment="1">
      <alignment horizontal="right" vertical="center"/>
    </xf>
    <xf numFmtId="164" fontId="0" fillId="0" borderId="0" xfId="0" applyNumberFormat="1" applyFill="1" applyAlignment="1">
      <alignment horizontal="right"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 applyAlignment="1">
      <alignment horizontal="center" vertical="center" wrapText="1"/>
    </xf>
    <xf numFmtId="2" fontId="0" fillId="5" borderId="1" xfId="0" applyNumberFormat="1" applyFill="1" applyBorder="1" applyAlignment="1">
      <alignment horizontal="right"/>
    </xf>
    <xf numFmtId="2" fontId="0" fillId="2" borderId="1" xfId="0" applyNumberFormat="1" applyFill="1" applyBorder="1" applyAlignment="1">
      <alignment horizontal="right" vertical="center"/>
    </xf>
    <xf numFmtId="2" fontId="0" fillId="2" borderId="1" xfId="0" applyNumberFormat="1" applyFill="1" applyBorder="1" applyAlignment="1">
      <alignment horizontal="right"/>
    </xf>
    <xf numFmtId="0" fontId="0" fillId="2" borderId="0" xfId="0" applyFill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748.437253819444" createdVersion="5" refreshedVersion="5" minRefreshableVersion="3" recordCount="30">
  <cacheSource type="worksheet">
    <worksheetSource ref="I2:M32" sheet="SERF"/>
  </cacheSource>
  <cacheFields count="5">
    <cacheField name="plot id" numFmtId="0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year" numFmtId="0">
      <sharedItems containsSemiMixedTypes="0" containsString="0" containsNumber="1" containsInteger="1" minValue="2011" maxValue="2015"/>
    </cacheField>
    <cacheField name="(excel file)" numFmtId="2">
      <sharedItems containsString="0" containsBlank="1" containsNumber="1" minValue="3.6804328118880743" maxValue="56.843162018861399"/>
    </cacheField>
    <cacheField name="(google sheet)" numFmtId="2">
      <sharedItems containsSemiMixedTypes="0" containsString="0" containsNumber="1" minValue="0.6482647808533899" maxValue="64.995703601698239"/>
    </cacheField>
    <cacheField name="Difference" numFmtId="2">
      <sharedItems containsSemiMixedTypes="0" containsString="0" containsNumber="1" minValue="-25.668105785818632" maxValue="64.99570360169823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011"/>
    <n v="3.7678100933982313"/>
    <n v="23.452043861243041"/>
    <n v="19.684233767844809"/>
  </r>
  <r>
    <x v="1"/>
    <n v="2011"/>
    <n v="30.246969564684228"/>
    <n v="4.5788637788655961"/>
    <n v="-25.668105785818632"/>
  </r>
  <r>
    <x v="2"/>
    <n v="2011"/>
    <n v="9.7031163052810268"/>
    <n v="1.5885113287342694"/>
    <n v="-8.1146049765467581"/>
  </r>
  <r>
    <x v="3"/>
    <n v="2011"/>
    <n v="9.5670089828788978"/>
    <n v="1.8823994563804169"/>
    <n v="-7.6846095264984804"/>
  </r>
  <r>
    <x v="4"/>
    <n v="2011"/>
    <n v="19.042553013539081"/>
    <n v="12.486065787224014"/>
    <n v="-6.5564872263150669"/>
  </r>
  <r>
    <x v="5"/>
    <n v="2011"/>
    <n v="5.5691700278829366"/>
    <n v="0.6482647808533899"/>
    <n v="-4.9209052470295465"/>
  </r>
  <r>
    <x v="0"/>
    <n v="2012"/>
    <n v="14.430646157550678"/>
    <n v="11.148345111979213"/>
    <n v="-3.2823010455714652"/>
  </r>
  <r>
    <x v="1"/>
    <n v="2012"/>
    <n v="24.597632137224569"/>
    <n v="12.322574278492283"/>
    <n v="-12.275057858732286"/>
  </r>
  <r>
    <x v="2"/>
    <n v="2012"/>
    <n v="4.2278309234767981"/>
    <n v="4.2925414474434866"/>
    <n v="6.4710523966688527E-2"/>
  </r>
  <r>
    <x v="3"/>
    <n v="2012"/>
    <n v="5.9905108913495493"/>
    <n v="5.9977010626825571"/>
    <n v="7.190171333007811E-3"/>
  </r>
  <r>
    <x v="4"/>
    <n v="2012"/>
    <n v="7.7123289901518772"/>
    <n v="7.7289411623128679"/>
    <n v="1.6612172160990646E-2"/>
  </r>
  <r>
    <x v="5"/>
    <n v="2012"/>
    <n v="3.6804328118880743"/>
    <n v="3.6994482564836635"/>
    <n v="1.9015444595589237E-2"/>
  </r>
  <r>
    <x v="0"/>
    <n v="2013"/>
    <n v="24.026385480314023"/>
    <n v="20.605732597297074"/>
    <n v="-3.4206528830169489"/>
  </r>
  <r>
    <x v="1"/>
    <n v="2013"/>
    <n v="32.058157301863403"/>
    <n v="32.226103252712221"/>
    <n v="0.16794595084881792"/>
  </r>
  <r>
    <x v="2"/>
    <n v="2013"/>
    <n v="19.195853054929469"/>
    <n v="19.10728323177532"/>
    <n v="-8.8569823154148963E-2"/>
  </r>
  <r>
    <x v="3"/>
    <n v="2013"/>
    <n v="20.115441999783801"/>
    <n v="20.814663293615897"/>
    <n v="0.69922129383209608"/>
  </r>
  <r>
    <x v="4"/>
    <n v="2013"/>
    <n v="35.404962770162811"/>
    <n v="36.214896617535196"/>
    <n v="0.80993384737238472"/>
  </r>
  <r>
    <x v="5"/>
    <n v="2013"/>
    <n v="15.943018834391994"/>
    <n v="16.269771518398983"/>
    <n v="0.32675268400698876"/>
  </r>
  <r>
    <x v="0"/>
    <n v="2014"/>
    <n v="30.282252255810182"/>
    <n v="21.997187461853823"/>
    <n v="-8.2850647939563586"/>
  </r>
  <r>
    <x v="1"/>
    <n v="2014"/>
    <n v="56.843162018861399"/>
    <n v="59.143658115801664"/>
    <n v="2.3004960969402646"/>
  </r>
  <r>
    <x v="2"/>
    <n v="2014"/>
    <n v="16.51317404346857"/>
    <n v="6.4460640319366291"/>
    <n v="-10.067110011531941"/>
  </r>
  <r>
    <x v="3"/>
    <n v="2014"/>
    <n v="15.567517404912163"/>
    <n v="15.617248728120618"/>
    <n v="4.973132320845508E-2"/>
  </r>
  <r>
    <x v="4"/>
    <n v="2014"/>
    <n v="55.856430131381813"/>
    <n v="55.974492961519047"/>
    <n v="0.11806283013723373"/>
  </r>
  <r>
    <x v="5"/>
    <n v="2014"/>
    <n v="11.747938582754008"/>
    <n v="13.206844518128886"/>
    <n v="1.4589059353748777"/>
  </r>
  <r>
    <x v="0"/>
    <n v="2015"/>
    <m/>
    <n v="6.4732370062486293"/>
    <n v="6.4732370062486293"/>
  </r>
  <r>
    <x v="1"/>
    <n v="2015"/>
    <m/>
    <n v="14.899464757295986"/>
    <n v="14.899464757295986"/>
  </r>
  <r>
    <x v="2"/>
    <n v="2015"/>
    <m/>
    <n v="10.609299296662067"/>
    <n v="10.609299296662067"/>
  </r>
  <r>
    <x v="3"/>
    <n v="2015"/>
    <m/>
    <n v="64.995703601698239"/>
    <n v="64.995703601698239"/>
  </r>
  <r>
    <x v="4"/>
    <n v="2015"/>
    <m/>
    <n v="51.15374766070407"/>
    <n v="51.15374766070407"/>
  </r>
  <r>
    <x v="5"/>
    <n v="2015"/>
    <m/>
    <n v="23.588162023184807"/>
    <n v="23.5881620231848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O1:R8" firstHeaderRow="0" firstDataRow="1" firstDataCol="1"/>
  <pivotFields count="5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numFmtId="2" showAll="0"/>
    <pivotField numFmtId="2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(google sheet)" fld="3" baseField="0" baseItem="0"/>
    <dataField name="Sum of (excel file)" fld="2" baseField="0" baseItem="0"/>
    <dataField name="StdDev of (excel file)" fld="2" subtotal="stdDev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A6" sqref="A6:C6"/>
    </sheetView>
  </sheetViews>
  <sheetFormatPr defaultRowHeight="15" x14ac:dyDescent="0.25"/>
  <cols>
    <col min="1" max="1" width="26.42578125" style="3" customWidth="1"/>
    <col min="2" max="3" width="38.85546875" style="3" customWidth="1"/>
    <col min="4" max="4" width="52.140625" style="2" customWidth="1"/>
    <col min="5" max="16384" width="9.140625" style="2"/>
  </cols>
  <sheetData>
    <row r="1" spans="1:11" ht="18" x14ac:dyDescent="0.25">
      <c r="A1" s="4" t="s">
        <v>0</v>
      </c>
      <c r="B1" s="4" t="s">
        <v>10</v>
      </c>
      <c r="C1" s="4" t="s">
        <v>17</v>
      </c>
      <c r="D1" s="4" t="s">
        <v>29</v>
      </c>
    </row>
    <row r="2" spans="1:11" ht="18" x14ac:dyDescent="0.25">
      <c r="A2" s="5" t="s">
        <v>1</v>
      </c>
      <c r="B2" s="6" t="s">
        <v>11</v>
      </c>
      <c r="C2" s="6" t="s">
        <v>18</v>
      </c>
      <c r="D2" s="6" t="s">
        <v>30</v>
      </c>
    </row>
    <row r="3" spans="1:11" x14ac:dyDescent="0.25">
      <c r="A3" s="10" t="s">
        <v>7</v>
      </c>
      <c r="B3" s="21" t="s">
        <v>15</v>
      </c>
      <c r="C3" s="21" t="s">
        <v>15</v>
      </c>
      <c r="D3" s="9"/>
    </row>
    <row r="4" spans="1:11" x14ac:dyDescent="0.25">
      <c r="A4" s="10" t="s">
        <v>2</v>
      </c>
      <c r="B4" s="22" t="s">
        <v>12</v>
      </c>
      <c r="C4" s="22" t="s">
        <v>13</v>
      </c>
      <c r="D4" s="8"/>
    </row>
    <row r="5" spans="1:11" x14ac:dyDescent="0.25">
      <c r="A5" s="10" t="s">
        <v>3</v>
      </c>
      <c r="B5" s="22" t="s">
        <v>13</v>
      </c>
      <c r="C5" s="22" t="s">
        <v>13</v>
      </c>
      <c r="D5" s="8"/>
    </row>
    <row r="6" spans="1:11" x14ac:dyDescent="0.25">
      <c r="A6" s="7" t="s">
        <v>5</v>
      </c>
      <c r="B6" s="9" t="s">
        <v>14</v>
      </c>
      <c r="C6" s="9" t="s">
        <v>14</v>
      </c>
      <c r="D6" s="9"/>
    </row>
    <row r="7" spans="1:11" x14ac:dyDescent="0.25">
      <c r="A7" s="11" t="s">
        <v>6</v>
      </c>
      <c r="B7" s="17" t="s">
        <v>14</v>
      </c>
      <c r="C7" s="17" t="s">
        <v>14</v>
      </c>
      <c r="D7" s="17" t="s">
        <v>20</v>
      </c>
    </row>
    <row r="8" spans="1:11" x14ac:dyDescent="0.25">
      <c r="A8" s="10" t="s">
        <v>4</v>
      </c>
      <c r="B8" s="22" t="s">
        <v>13</v>
      </c>
      <c r="C8" s="22" t="s">
        <v>13</v>
      </c>
      <c r="D8" s="8" t="s">
        <v>31</v>
      </c>
    </row>
    <row r="9" spans="1:11" x14ac:dyDescent="0.25">
      <c r="A9" s="10" t="s">
        <v>8</v>
      </c>
      <c r="B9" s="21" t="s">
        <v>16</v>
      </c>
      <c r="C9" s="21" t="s">
        <v>16</v>
      </c>
      <c r="D9" s="9"/>
    </row>
    <row r="10" spans="1:11" x14ac:dyDescent="0.25">
      <c r="A10" s="10" t="s">
        <v>9</v>
      </c>
      <c r="B10" s="21" t="s">
        <v>15</v>
      </c>
      <c r="C10" s="21" t="s">
        <v>19</v>
      </c>
      <c r="D10" s="9"/>
    </row>
    <row r="12" spans="1:11" x14ac:dyDescent="0.25">
      <c r="E12"/>
      <c r="G12"/>
      <c r="H12"/>
      <c r="I12"/>
      <c r="J12"/>
      <c r="K12"/>
    </row>
    <row r="13" spans="1:11" x14ac:dyDescent="0.25">
      <c r="C13" s="12"/>
      <c r="D13"/>
      <c r="E13"/>
      <c r="F13" s="13"/>
      <c r="K13" s="13"/>
    </row>
    <row r="14" spans="1:11" x14ac:dyDescent="0.25">
      <c r="C14" s="12"/>
      <c r="D14"/>
      <c r="E14"/>
      <c r="F14" s="13"/>
      <c r="K14" s="13"/>
    </row>
    <row r="15" spans="1:11" x14ac:dyDescent="0.25">
      <c r="C15" s="12"/>
      <c r="D15"/>
      <c r="E15"/>
      <c r="F15" s="13"/>
      <c r="K15" s="13"/>
    </row>
    <row r="16" spans="1:11" x14ac:dyDescent="0.25">
      <c r="C16" s="12"/>
      <c r="D16"/>
      <c r="E16"/>
      <c r="F16" s="13"/>
      <c r="K16" s="13"/>
    </row>
    <row r="17" spans="3:6" x14ac:dyDescent="0.25">
      <c r="C17" s="12"/>
    </row>
    <row r="18" spans="3:6" x14ac:dyDescent="0.25">
      <c r="C18" s="12"/>
      <c r="D18"/>
      <c r="E18"/>
      <c r="F18" s="13"/>
    </row>
    <row r="19" spans="3:6" x14ac:dyDescent="0.25">
      <c r="C19" s="12"/>
      <c r="D19"/>
      <c r="E19"/>
      <c r="F19" s="13"/>
    </row>
    <row r="20" spans="3:6" x14ac:dyDescent="0.25">
      <c r="C20" s="12"/>
      <c r="D20"/>
      <c r="E20"/>
      <c r="F20" s="13"/>
    </row>
    <row r="21" spans="3:6" x14ac:dyDescent="0.25">
      <c r="C21" s="12"/>
      <c r="D21"/>
      <c r="E21"/>
      <c r="F21" s="13"/>
    </row>
    <row r="22" spans="3:6" x14ac:dyDescent="0.25">
      <c r="C22" s="12"/>
    </row>
    <row r="23" spans="3:6" x14ac:dyDescent="0.25">
      <c r="C23" s="12"/>
      <c r="D23"/>
      <c r="E23"/>
      <c r="F23" s="13"/>
    </row>
    <row r="24" spans="3:6" x14ac:dyDescent="0.25">
      <c r="C24" s="12"/>
      <c r="D24"/>
      <c r="E24"/>
      <c r="F24" s="13"/>
    </row>
    <row r="25" spans="3:6" x14ac:dyDescent="0.25">
      <c r="C25" s="12"/>
      <c r="D25"/>
      <c r="E25"/>
      <c r="F25" s="13"/>
    </row>
    <row r="26" spans="3:6" x14ac:dyDescent="0.25">
      <c r="C26" s="12"/>
      <c r="D26"/>
      <c r="E26"/>
      <c r="F26" s="13"/>
    </row>
    <row r="27" spans="3:6" x14ac:dyDescent="0.25">
      <c r="C27" s="12"/>
    </row>
    <row r="28" spans="3:6" x14ac:dyDescent="0.25">
      <c r="C28" s="12"/>
      <c r="D28"/>
      <c r="E28"/>
      <c r="F28" s="13"/>
    </row>
    <row r="29" spans="3:6" x14ac:dyDescent="0.25">
      <c r="C29" s="12"/>
      <c r="D29"/>
      <c r="E29"/>
      <c r="F29" s="13"/>
    </row>
    <row r="30" spans="3:6" x14ac:dyDescent="0.25">
      <c r="C30" s="12"/>
      <c r="D30"/>
      <c r="E30"/>
      <c r="F30" s="13"/>
    </row>
    <row r="31" spans="3:6" x14ac:dyDescent="0.25">
      <c r="C31" s="12"/>
      <c r="D31"/>
      <c r="E31"/>
      <c r="F31" s="13"/>
    </row>
    <row r="32" spans="3:6" x14ac:dyDescent="0.25">
      <c r="C32" s="12"/>
    </row>
    <row r="33" spans="3:6" x14ac:dyDescent="0.25">
      <c r="C33" s="12"/>
      <c r="D33"/>
      <c r="E33"/>
      <c r="F33" s="13"/>
    </row>
    <row r="34" spans="3:6" x14ac:dyDescent="0.25">
      <c r="C34" s="12"/>
      <c r="D34"/>
      <c r="E34"/>
      <c r="F34" s="13"/>
    </row>
    <row r="35" spans="3:6" x14ac:dyDescent="0.25">
      <c r="C35" s="12"/>
      <c r="D35"/>
      <c r="E35"/>
      <c r="F35" s="13"/>
    </row>
    <row r="36" spans="3:6" x14ac:dyDescent="0.25">
      <c r="C36" s="12"/>
      <c r="D36"/>
      <c r="E36"/>
      <c r="F36" s="13"/>
    </row>
    <row r="37" spans="3:6" x14ac:dyDescent="0.25">
      <c r="C37" s="12"/>
    </row>
    <row r="38" spans="3:6" x14ac:dyDescent="0.25">
      <c r="C38" s="12"/>
      <c r="D38"/>
      <c r="E38"/>
      <c r="F38" s="13"/>
    </row>
    <row r="39" spans="3:6" x14ac:dyDescent="0.25">
      <c r="C39" s="12"/>
      <c r="D39"/>
      <c r="E39"/>
      <c r="F39" s="13"/>
    </row>
    <row r="40" spans="3:6" x14ac:dyDescent="0.25">
      <c r="C40" s="12"/>
      <c r="D40"/>
      <c r="E40"/>
      <c r="F40" s="13"/>
    </row>
    <row r="41" spans="3:6" x14ac:dyDescent="0.25">
      <c r="C41" s="12"/>
      <c r="D41"/>
      <c r="E41"/>
      <c r="F41" s="13"/>
    </row>
    <row r="42" spans="3:6" x14ac:dyDescent="0.25">
      <c r="C42" s="12"/>
    </row>
  </sheetData>
  <autoFilter ref="A2:D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4"/>
  <sheetViews>
    <sheetView tabSelected="1" workbookViewId="0">
      <pane ySplit="1" topLeftCell="A2" activePane="bottomLeft" state="frozen"/>
      <selection pane="bottomLeft" activeCell="F10" sqref="F10"/>
    </sheetView>
  </sheetViews>
  <sheetFormatPr defaultRowHeight="15" x14ac:dyDescent="0.25"/>
  <cols>
    <col min="1" max="1" width="15.5703125" customWidth="1"/>
    <col min="2" max="2" width="11.28515625" customWidth="1"/>
    <col min="3" max="3" width="19" style="16" customWidth="1"/>
    <col min="4" max="4" width="11.85546875" customWidth="1"/>
    <col min="5" max="5" width="14.85546875" style="50" customWidth="1"/>
    <col min="6" max="6" width="15" bestFit="1" customWidth="1"/>
    <col min="7" max="7" width="59.7109375" bestFit="1" customWidth="1"/>
  </cols>
  <sheetData>
    <row r="1" spans="1:7" s="15" customFormat="1" ht="30" x14ac:dyDescent="0.25">
      <c r="A1" s="15" t="s">
        <v>21</v>
      </c>
      <c r="B1" s="15" t="s">
        <v>23</v>
      </c>
      <c r="C1" s="15" t="s">
        <v>25</v>
      </c>
      <c r="D1" s="15" t="s">
        <v>22</v>
      </c>
      <c r="E1" s="53" t="s">
        <v>24</v>
      </c>
      <c r="F1" s="15" t="s">
        <v>211</v>
      </c>
      <c r="G1" s="15" t="s">
        <v>212</v>
      </c>
    </row>
    <row r="2" spans="1:7" x14ac:dyDescent="0.25">
      <c r="A2" s="12" t="s">
        <v>4</v>
      </c>
      <c r="B2">
        <v>1</v>
      </c>
      <c r="C2" s="16" t="s">
        <v>28</v>
      </c>
      <c r="D2">
        <v>2011</v>
      </c>
      <c r="E2" s="50">
        <v>23.452043861243041</v>
      </c>
      <c r="F2">
        <v>1</v>
      </c>
      <c r="G2" t="s">
        <v>37</v>
      </c>
    </row>
    <row r="3" spans="1:7" x14ac:dyDescent="0.25">
      <c r="A3" s="12" t="s">
        <v>4</v>
      </c>
      <c r="B3">
        <v>2</v>
      </c>
      <c r="C3" s="16" t="s">
        <v>26</v>
      </c>
      <c r="D3">
        <v>2011</v>
      </c>
      <c r="E3" s="50">
        <v>30.246969564684228</v>
      </c>
      <c r="F3">
        <v>2</v>
      </c>
      <c r="G3" t="s">
        <v>38</v>
      </c>
    </row>
    <row r="4" spans="1:7" x14ac:dyDescent="0.25">
      <c r="A4" s="12" t="s">
        <v>4</v>
      </c>
      <c r="B4">
        <v>3</v>
      </c>
      <c r="C4" s="16" t="s">
        <v>27</v>
      </c>
      <c r="D4">
        <v>2011</v>
      </c>
      <c r="E4" s="50">
        <v>9.7031163052810268</v>
      </c>
      <c r="F4">
        <v>3</v>
      </c>
      <c r="G4" t="s">
        <v>39</v>
      </c>
    </row>
    <row r="5" spans="1:7" x14ac:dyDescent="0.25">
      <c r="A5" s="12" t="s">
        <v>4</v>
      </c>
      <c r="B5">
        <v>4</v>
      </c>
      <c r="C5" s="16" t="s">
        <v>27</v>
      </c>
      <c r="D5">
        <v>2011</v>
      </c>
      <c r="E5" s="50">
        <v>9.5670089828788978</v>
      </c>
      <c r="F5">
        <v>4</v>
      </c>
      <c r="G5" t="s">
        <v>39</v>
      </c>
    </row>
    <row r="6" spans="1:7" x14ac:dyDescent="0.25">
      <c r="A6" s="12" t="s">
        <v>4</v>
      </c>
      <c r="B6">
        <v>5</v>
      </c>
      <c r="C6" s="16" t="s">
        <v>26</v>
      </c>
      <c r="D6">
        <v>2011</v>
      </c>
      <c r="E6" s="50">
        <v>19.042553013539081</v>
      </c>
      <c r="F6">
        <v>5</v>
      </c>
      <c r="G6" t="s">
        <v>38</v>
      </c>
    </row>
    <row r="7" spans="1:7" x14ac:dyDescent="0.25">
      <c r="A7" s="12" t="s">
        <v>4</v>
      </c>
      <c r="B7">
        <v>6</v>
      </c>
      <c r="C7" s="16" t="s">
        <v>28</v>
      </c>
      <c r="D7">
        <v>2011</v>
      </c>
      <c r="E7" s="50">
        <v>5.5691700278829366</v>
      </c>
      <c r="F7">
        <v>6</v>
      </c>
      <c r="G7" t="s">
        <v>37</v>
      </c>
    </row>
    <row r="8" spans="1:7" x14ac:dyDescent="0.25">
      <c r="A8" s="12" t="s">
        <v>4</v>
      </c>
      <c r="B8">
        <v>1</v>
      </c>
      <c r="C8" s="16" t="s">
        <v>28</v>
      </c>
      <c r="D8">
        <v>2012</v>
      </c>
      <c r="E8" s="50">
        <v>11.148345111979213</v>
      </c>
    </row>
    <row r="9" spans="1:7" x14ac:dyDescent="0.25">
      <c r="A9" s="12" t="s">
        <v>4</v>
      </c>
      <c r="B9">
        <v>2</v>
      </c>
      <c r="C9" s="16" t="s">
        <v>26</v>
      </c>
      <c r="D9">
        <v>2012</v>
      </c>
      <c r="E9" s="50">
        <v>12.322574278492283</v>
      </c>
    </row>
    <row r="10" spans="1:7" x14ac:dyDescent="0.25">
      <c r="A10" s="12" t="s">
        <v>4</v>
      </c>
      <c r="B10">
        <v>3</v>
      </c>
      <c r="C10" s="16" t="s">
        <v>27</v>
      </c>
      <c r="D10">
        <v>2012</v>
      </c>
      <c r="E10" s="50">
        <v>4.2925414474434866</v>
      </c>
    </row>
    <row r="11" spans="1:7" x14ac:dyDescent="0.25">
      <c r="A11" s="12" t="s">
        <v>4</v>
      </c>
      <c r="B11">
        <v>4</v>
      </c>
      <c r="C11" s="16" t="s">
        <v>27</v>
      </c>
      <c r="D11">
        <v>2012</v>
      </c>
      <c r="E11" s="50">
        <v>5.9977010626825571</v>
      </c>
    </row>
    <row r="12" spans="1:7" x14ac:dyDescent="0.25">
      <c r="A12" s="12" t="s">
        <v>4</v>
      </c>
      <c r="B12">
        <v>5</v>
      </c>
      <c r="C12" s="16" t="s">
        <v>26</v>
      </c>
      <c r="D12">
        <v>2012</v>
      </c>
      <c r="E12" s="50">
        <v>7.7289411623128679</v>
      </c>
    </row>
    <row r="13" spans="1:7" x14ac:dyDescent="0.25">
      <c r="A13" s="12" t="s">
        <v>4</v>
      </c>
      <c r="B13">
        <v>6</v>
      </c>
      <c r="C13" s="16" t="s">
        <v>28</v>
      </c>
      <c r="D13">
        <v>2012</v>
      </c>
      <c r="E13" s="50">
        <v>3.6994482564836635</v>
      </c>
    </row>
    <row r="14" spans="1:7" x14ac:dyDescent="0.25">
      <c r="A14" s="12" t="s">
        <v>4</v>
      </c>
      <c r="B14">
        <v>1</v>
      </c>
      <c r="C14" s="16" t="s">
        <v>28</v>
      </c>
      <c r="D14">
        <v>2013</v>
      </c>
      <c r="E14" s="50">
        <v>20.605732597297074</v>
      </c>
    </row>
    <row r="15" spans="1:7" x14ac:dyDescent="0.25">
      <c r="A15" s="12" t="s">
        <v>4</v>
      </c>
      <c r="B15">
        <v>2</v>
      </c>
      <c r="C15" s="16" t="s">
        <v>26</v>
      </c>
      <c r="D15">
        <v>2013</v>
      </c>
      <c r="E15" s="50">
        <v>32.226103252712221</v>
      </c>
    </row>
    <row r="16" spans="1:7" x14ac:dyDescent="0.25">
      <c r="A16" s="12" t="s">
        <v>4</v>
      </c>
      <c r="B16">
        <v>3</v>
      </c>
      <c r="C16" s="16" t="s">
        <v>27</v>
      </c>
      <c r="D16">
        <v>2013</v>
      </c>
      <c r="E16" s="50">
        <v>19.10728323177532</v>
      </c>
    </row>
    <row r="17" spans="1:7" x14ac:dyDescent="0.25">
      <c r="A17" s="12" t="s">
        <v>4</v>
      </c>
      <c r="B17">
        <v>4</v>
      </c>
      <c r="C17" s="16" t="s">
        <v>27</v>
      </c>
      <c r="D17">
        <v>2013</v>
      </c>
      <c r="E17" s="50">
        <v>20.814663293615897</v>
      </c>
    </row>
    <row r="18" spans="1:7" x14ac:dyDescent="0.25">
      <c r="A18" s="12" t="s">
        <v>4</v>
      </c>
      <c r="B18">
        <v>5</v>
      </c>
      <c r="C18" s="16" t="s">
        <v>26</v>
      </c>
      <c r="D18">
        <v>2013</v>
      </c>
      <c r="E18" s="50">
        <v>36.214896617535196</v>
      </c>
    </row>
    <row r="19" spans="1:7" x14ac:dyDescent="0.25">
      <c r="A19" s="12" t="s">
        <v>4</v>
      </c>
      <c r="B19">
        <v>6</v>
      </c>
      <c r="C19" s="16" t="s">
        <v>28</v>
      </c>
      <c r="D19">
        <v>2013</v>
      </c>
      <c r="E19" s="50">
        <v>16.269771518398983</v>
      </c>
    </row>
    <row r="20" spans="1:7" x14ac:dyDescent="0.25">
      <c r="A20" s="12" t="s">
        <v>4</v>
      </c>
      <c r="B20">
        <v>1</v>
      </c>
      <c r="C20" s="16" t="s">
        <v>28</v>
      </c>
      <c r="D20">
        <v>2014</v>
      </c>
      <c r="E20" s="50">
        <v>21.997187461853823</v>
      </c>
    </row>
    <row r="21" spans="1:7" x14ac:dyDescent="0.25">
      <c r="A21" s="12" t="s">
        <v>4</v>
      </c>
      <c r="B21">
        <v>2</v>
      </c>
      <c r="C21" s="16" t="s">
        <v>26</v>
      </c>
      <c r="D21">
        <v>2014</v>
      </c>
      <c r="E21" s="50">
        <v>59.143658115801664</v>
      </c>
    </row>
    <row r="22" spans="1:7" x14ac:dyDescent="0.25">
      <c r="A22" s="12" t="s">
        <v>4</v>
      </c>
      <c r="B22">
        <v>3</v>
      </c>
      <c r="C22" s="16" t="s">
        <v>27</v>
      </c>
      <c r="D22">
        <v>2014</v>
      </c>
      <c r="E22" s="50">
        <v>6.4460640319366291</v>
      </c>
    </row>
    <row r="23" spans="1:7" x14ac:dyDescent="0.25">
      <c r="A23" s="12" t="s">
        <v>4</v>
      </c>
      <c r="B23">
        <v>4</v>
      </c>
      <c r="C23" s="16" t="s">
        <v>27</v>
      </c>
      <c r="D23">
        <v>2014</v>
      </c>
      <c r="E23" s="50">
        <v>15.617248728120618</v>
      </c>
    </row>
    <row r="24" spans="1:7" x14ac:dyDescent="0.25">
      <c r="A24" s="12" t="s">
        <v>4</v>
      </c>
      <c r="B24">
        <v>5</v>
      </c>
      <c r="C24" s="16" t="s">
        <v>26</v>
      </c>
      <c r="D24">
        <v>2014</v>
      </c>
      <c r="E24" s="50">
        <v>55.974492961519047</v>
      </c>
    </row>
    <row r="25" spans="1:7" x14ac:dyDescent="0.25">
      <c r="A25" s="12" t="s">
        <v>4</v>
      </c>
      <c r="B25">
        <v>6</v>
      </c>
      <c r="C25" s="16" t="s">
        <v>28</v>
      </c>
      <c r="D25">
        <v>2014</v>
      </c>
      <c r="E25" s="50">
        <v>13.206844518128886</v>
      </c>
    </row>
    <row r="26" spans="1:7" x14ac:dyDescent="0.25">
      <c r="A26" s="12" t="s">
        <v>4</v>
      </c>
      <c r="B26" s="2">
        <v>1</v>
      </c>
      <c r="C26" s="16" t="s">
        <v>28</v>
      </c>
      <c r="D26" s="2">
        <v>2015</v>
      </c>
      <c r="E26" s="51">
        <v>6.4732370062486293</v>
      </c>
    </row>
    <row r="27" spans="1:7" x14ac:dyDescent="0.25">
      <c r="A27" s="12" t="s">
        <v>4</v>
      </c>
      <c r="B27">
        <v>2</v>
      </c>
      <c r="C27" s="16" t="s">
        <v>26</v>
      </c>
      <c r="D27" s="2">
        <v>2015</v>
      </c>
      <c r="E27" s="51">
        <v>14.899464757295986</v>
      </c>
    </row>
    <row r="28" spans="1:7" x14ac:dyDescent="0.25">
      <c r="A28" s="12" t="s">
        <v>4</v>
      </c>
      <c r="B28">
        <v>3</v>
      </c>
      <c r="C28" s="16" t="s">
        <v>27</v>
      </c>
      <c r="D28" s="2">
        <v>2015</v>
      </c>
      <c r="E28" s="51">
        <v>10.609299296662067</v>
      </c>
    </row>
    <row r="29" spans="1:7" x14ac:dyDescent="0.25">
      <c r="A29" s="12" t="s">
        <v>4</v>
      </c>
      <c r="B29">
        <v>4</v>
      </c>
      <c r="C29" s="16" t="s">
        <v>27</v>
      </c>
      <c r="D29" s="2">
        <v>2015</v>
      </c>
      <c r="E29" s="51">
        <v>9.9700000000000006</v>
      </c>
    </row>
    <row r="30" spans="1:7" x14ac:dyDescent="0.25">
      <c r="A30" s="12" t="s">
        <v>4</v>
      </c>
      <c r="B30">
        <v>5</v>
      </c>
      <c r="C30" s="16" t="s">
        <v>26</v>
      </c>
      <c r="D30" s="2">
        <v>2015</v>
      </c>
      <c r="E30" s="51">
        <v>51.15374766070407</v>
      </c>
    </row>
    <row r="31" spans="1:7" x14ac:dyDescent="0.25">
      <c r="A31" s="12" t="s">
        <v>4</v>
      </c>
      <c r="B31" s="2">
        <v>6</v>
      </c>
      <c r="C31" s="16" t="s">
        <v>28</v>
      </c>
      <c r="D31" s="2">
        <v>2015</v>
      </c>
      <c r="E31" s="51">
        <v>23.588162023184807</v>
      </c>
    </row>
    <row r="32" spans="1:7" x14ac:dyDescent="0.25">
      <c r="A32" s="12" t="s">
        <v>7</v>
      </c>
      <c r="B32">
        <v>101</v>
      </c>
      <c r="C32" s="16" t="s">
        <v>27</v>
      </c>
      <c r="D32" s="2">
        <v>2013</v>
      </c>
      <c r="E32" s="50">
        <v>1.6840000000000002</v>
      </c>
      <c r="F32">
        <v>101</v>
      </c>
      <c r="G32" t="s">
        <v>35</v>
      </c>
    </row>
    <row r="33" spans="1:7" x14ac:dyDescent="0.25">
      <c r="A33" s="12" t="s">
        <v>7</v>
      </c>
      <c r="B33">
        <v>102</v>
      </c>
      <c r="C33" s="16" t="s">
        <v>26</v>
      </c>
      <c r="D33" s="2">
        <v>2013</v>
      </c>
      <c r="E33" s="50">
        <v>1.9790000000000001</v>
      </c>
      <c r="F33">
        <v>102</v>
      </c>
      <c r="G33" t="s">
        <v>36</v>
      </c>
    </row>
    <row r="34" spans="1:7" x14ac:dyDescent="0.25">
      <c r="A34" s="12" t="s">
        <v>7</v>
      </c>
      <c r="B34">
        <v>104</v>
      </c>
      <c r="C34" s="16" t="s">
        <v>27</v>
      </c>
      <c r="D34" s="2">
        <v>2013</v>
      </c>
      <c r="E34" s="50">
        <v>0.248</v>
      </c>
      <c r="F34">
        <v>104</v>
      </c>
      <c r="G34" t="s">
        <v>35</v>
      </c>
    </row>
    <row r="35" spans="1:7" x14ac:dyDescent="0.25">
      <c r="A35" s="12" t="s">
        <v>7</v>
      </c>
      <c r="B35">
        <v>105</v>
      </c>
      <c r="C35" s="16" t="s">
        <v>26</v>
      </c>
      <c r="D35" s="2">
        <v>2013</v>
      </c>
      <c r="E35" s="50">
        <v>1.1919999999999999</v>
      </c>
      <c r="F35">
        <v>105</v>
      </c>
      <c r="G35" t="s">
        <v>36</v>
      </c>
    </row>
    <row r="36" spans="1:7" x14ac:dyDescent="0.25">
      <c r="A36" s="12" t="s">
        <v>7</v>
      </c>
      <c r="B36">
        <v>201</v>
      </c>
      <c r="C36" s="16" t="s">
        <v>26</v>
      </c>
      <c r="D36" s="2">
        <v>2013</v>
      </c>
      <c r="E36" s="50">
        <v>2.4430000000000001</v>
      </c>
      <c r="F36">
        <v>201</v>
      </c>
      <c r="G36" t="s">
        <v>36</v>
      </c>
    </row>
    <row r="37" spans="1:7" x14ac:dyDescent="0.25">
      <c r="A37" s="12" t="s">
        <v>7</v>
      </c>
      <c r="B37">
        <v>202</v>
      </c>
      <c r="C37" s="16" t="s">
        <v>27</v>
      </c>
      <c r="D37" s="2">
        <v>2013</v>
      </c>
      <c r="E37" s="50">
        <v>3.633</v>
      </c>
      <c r="F37">
        <v>202</v>
      </c>
      <c r="G37" t="s">
        <v>35</v>
      </c>
    </row>
    <row r="38" spans="1:7" x14ac:dyDescent="0.25">
      <c r="A38" s="12" t="s">
        <v>7</v>
      </c>
      <c r="B38">
        <v>203</v>
      </c>
      <c r="C38" s="16" t="s">
        <v>26</v>
      </c>
      <c r="D38" s="2">
        <v>2013</v>
      </c>
      <c r="E38" s="50">
        <v>3.355</v>
      </c>
      <c r="F38">
        <v>203</v>
      </c>
      <c r="G38" t="s">
        <v>36</v>
      </c>
    </row>
    <row r="39" spans="1:7" x14ac:dyDescent="0.25">
      <c r="A39" s="12" t="s">
        <v>7</v>
      </c>
      <c r="B39">
        <v>204</v>
      </c>
      <c r="C39" s="16" t="s">
        <v>27</v>
      </c>
      <c r="D39" s="2">
        <v>2013</v>
      </c>
      <c r="E39" s="50">
        <v>0.98</v>
      </c>
      <c r="F39">
        <v>204</v>
      </c>
      <c r="G39" t="s">
        <v>35</v>
      </c>
    </row>
    <row r="40" spans="1:7" x14ac:dyDescent="0.25">
      <c r="A40" s="12" t="s">
        <v>7</v>
      </c>
      <c r="B40">
        <v>301</v>
      </c>
      <c r="C40" s="16" t="s">
        <v>26</v>
      </c>
      <c r="D40" s="2">
        <v>2013</v>
      </c>
      <c r="E40" s="50">
        <v>0.72799999999999998</v>
      </c>
      <c r="F40">
        <v>301</v>
      </c>
      <c r="G40" t="s">
        <v>36</v>
      </c>
    </row>
    <row r="41" spans="1:7" x14ac:dyDescent="0.25">
      <c r="A41" s="12" t="s">
        <v>7</v>
      </c>
      <c r="B41">
        <v>302</v>
      </c>
      <c r="C41" s="16" t="s">
        <v>27</v>
      </c>
      <c r="D41" s="2">
        <v>2013</v>
      </c>
      <c r="E41" s="50">
        <v>0.90800000000000003</v>
      </c>
      <c r="F41">
        <v>302</v>
      </c>
      <c r="G41" t="s">
        <v>35</v>
      </c>
    </row>
    <row r="42" spans="1:7" x14ac:dyDescent="0.25">
      <c r="A42" s="12" t="s">
        <v>7</v>
      </c>
      <c r="B42">
        <v>303</v>
      </c>
      <c r="C42" s="16" t="s">
        <v>26</v>
      </c>
      <c r="D42" s="2">
        <v>2013</v>
      </c>
      <c r="E42" s="50">
        <v>2.0390000000000001</v>
      </c>
      <c r="F42">
        <v>303</v>
      </c>
      <c r="G42" t="s">
        <v>36</v>
      </c>
    </row>
    <row r="43" spans="1:7" x14ac:dyDescent="0.25">
      <c r="A43" s="12" t="s">
        <v>7</v>
      </c>
      <c r="B43">
        <v>304</v>
      </c>
      <c r="C43" s="16" t="s">
        <v>27</v>
      </c>
      <c r="D43" s="2">
        <v>2013</v>
      </c>
      <c r="E43" s="50">
        <v>0.85799999999999998</v>
      </c>
      <c r="F43">
        <v>304</v>
      </c>
      <c r="G43" t="s">
        <v>35</v>
      </c>
    </row>
    <row r="44" spans="1:7" x14ac:dyDescent="0.25">
      <c r="A44" s="12" t="s">
        <v>7</v>
      </c>
      <c r="B44">
        <v>401</v>
      </c>
      <c r="C44" s="16" t="s">
        <v>26</v>
      </c>
      <c r="D44" s="2">
        <v>2013</v>
      </c>
      <c r="E44" s="50">
        <v>1.4079999999999999</v>
      </c>
      <c r="F44">
        <v>401</v>
      </c>
      <c r="G44" t="s">
        <v>36</v>
      </c>
    </row>
    <row r="45" spans="1:7" x14ac:dyDescent="0.25">
      <c r="A45" s="12" t="s">
        <v>7</v>
      </c>
      <c r="B45">
        <v>403</v>
      </c>
      <c r="C45" s="16" t="s">
        <v>26</v>
      </c>
      <c r="D45" s="2">
        <v>2013</v>
      </c>
      <c r="E45" s="50">
        <v>1.5510000000000002</v>
      </c>
      <c r="F45">
        <v>403</v>
      </c>
      <c r="G45" t="s">
        <v>36</v>
      </c>
    </row>
    <row r="46" spans="1:7" x14ac:dyDescent="0.25">
      <c r="A46" s="12" t="s">
        <v>7</v>
      </c>
      <c r="B46">
        <v>404</v>
      </c>
      <c r="C46" s="16" t="s">
        <v>27</v>
      </c>
      <c r="D46" s="2">
        <v>2013</v>
      </c>
      <c r="E46" s="50">
        <v>1.464</v>
      </c>
      <c r="F46">
        <v>404</v>
      </c>
      <c r="G46" t="s">
        <v>35</v>
      </c>
    </row>
    <row r="47" spans="1:7" x14ac:dyDescent="0.25">
      <c r="A47" s="12" t="s">
        <v>7</v>
      </c>
      <c r="B47">
        <v>405</v>
      </c>
      <c r="C47" s="16" t="s">
        <v>27</v>
      </c>
      <c r="D47" s="2">
        <v>2013</v>
      </c>
      <c r="E47" s="50">
        <v>1.218</v>
      </c>
      <c r="F47">
        <v>405</v>
      </c>
      <c r="G47" t="s">
        <v>35</v>
      </c>
    </row>
    <row r="48" spans="1:7" x14ac:dyDescent="0.25">
      <c r="A48" s="12" t="s">
        <v>7</v>
      </c>
      <c r="B48">
        <v>101</v>
      </c>
      <c r="C48" s="16" t="s">
        <v>27</v>
      </c>
      <c r="D48" s="2">
        <v>2014</v>
      </c>
      <c r="E48" s="50">
        <v>0.38100000000000001</v>
      </c>
    </row>
    <row r="49" spans="1:5" x14ac:dyDescent="0.25">
      <c r="A49" s="12" t="s">
        <v>7</v>
      </c>
      <c r="B49">
        <v>102</v>
      </c>
      <c r="C49" s="16" t="s">
        <v>26</v>
      </c>
      <c r="D49" s="2">
        <v>2014</v>
      </c>
      <c r="E49" s="50">
        <v>0.69899999999999995</v>
      </c>
    </row>
    <row r="50" spans="1:5" x14ac:dyDescent="0.25">
      <c r="A50" s="12" t="s">
        <v>7</v>
      </c>
      <c r="B50">
        <v>104</v>
      </c>
      <c r="C50" s="16" t="s">
        <v>27</v>
      </c>
      <c r="D50" s="2">
        <v>2014</v>
      </c>
      <c r="E50" s="50">
        <v>0.32100000000000006</v>
      </c>
    </row>
    <row r="51" spans="1:5" x14ac:dyDescent="0.25">
      <c r="A51" s="12" t="s">
        <v>7</v>
      </c>
      <c r="B51">
        <v>105</v>
      </c>
      <c r="C51" s="16" t="s">
        <v>26</v>
      </c>
      <c r="D51" s="2">
        <v>2014</v>
      </c>
      <c r="E51" s="50">
        <v>1.6479999999999999</v>
      </c>
    </row>
    <row r="52" spans="1:5" x14ac:dyDescent="0.25">
      <c r="A52" s="12" t="s">
        <v>7</v>
      </c>
      <c r="B52">
        <v>201</v>
      </c>
      <c r="C52" s="16" t="s">
        <v>26</v>
      </c>
      <c r="D52" s="2">
        <v>2014</v>
      </c>
      <c r="E52" s="50">
        <v>2.0649999999999999</v>
      </c>
    </row>
    <row r="53" spans="1:5" x14ac:dyDescent="0.25">
      <c r="A53" s="12" t="s">
        <v>7</v>
      </c>
      <c r="B53">
        <v>202</v>
      </c>
      <c r="C53" s="16" t="s">
        <v>27</v>
      </c>
      <c r="D53" s="2">
        <v>2014</v>
      </c>
      <c r="E53" s="50">
        <v>1.8380000000000001</v>
      </c>
    </row>
    <row r="54" spans="1:5" x14ac:dyDescent="0.25">
      <c r="A54" s="12" t="s">
        <v>7</v>
      </c>
      <c r="B54">
        <v>203</v>
      </c>
      <c r="C54" s="16" t="s">
        <v>26</v>
      </c>
      <c r="D54" s="2">
        <v>2014</v>
      </c>
      <c r="E54" s="50">
        <v>3.2809999999999997</v>
      </c>
    </row>
    <row r="55" spans="1:5" x14ac:dyDescent="0.25">
      <c r="A55" s="12" t="s">
        <v>7</v>
      </c>
      <c r="B55">
        <v>204</v>
      </c>
      <c r="C55" s="16" t="s">
        <v>27</v>
      </c>
      <c r="D55" s="2">
        <v>2014</v>
      </c>
      <c r="E55" s="50">
        <v>1.075</v>
      </c>
    </row>
    <row r="56" spans="1:5" x14ac:dyDescent="0.25">
      <c r="A56" s="12" t="s">
        <v>7</v>
      </c>
      <c r="B56">
        <v>301</v>
      </c>
      <c r="C56" s="16" t="s">
        <v>26</v>
      </c>
      <c r="D56" s="2">
        <v>2014</v>
      </c>
      <c r="E56" s="50">
        <v>0.503</v>
      </c>
    </row>
    <row r="57" spans="1:5" x14ac:dyDescent="0.25">
      <c r="A57" s="12" t="s">
        <v>7</v>
      </c>
      <c r="B57">
        <v>302</v>
      </c>
      <c r="C57" s="16" t="s">
        <v>27</v>
      </c>
      <c r="D57" s="2">
        <v>2014</v>
      </c>
      <c r="E57" s="50">
        <v>0.87700000000000011</v>
      </c>
    </row>
    <row r="58" spans="1:5" x14ac:dyDescent="0.25">
      <c r="A58" s="12" t="s">
        <v>7</v>
      </c>
      <c r="B58">
        <v>303</v>
      </c>
      <c r="C58" s="16" t="s">
        <v>26</v>
      </c>
      <c r="D58" s="2">
        <v>2014</v>
      </c>
      <c r="E58" s="50">
        <v>1.694</v>
      </c>
    </row>
    <row r="59" spans="1:5" x14ac:dyDescent="0.25">
      <c r="A59" s="12" t="s">
        <v>7</v>
      </c>
      <c r="B59">
        <v>304</v>
      </c>
      <c r="C59" s="16" t="s">
        <v>27</v>
      </c>
      <c r="D59" s="2">
        <v>2014</v>
      </c>
      <c r="E59" s="50">
        <v>0.60500000000000009</v>
      </c>
    </row>
    <row r="60" spans="1:5" x14ac:dyDescent="0.25">
      <c r="A60" s="12" t="s">
        <v>7</v>
      </c>
      <c r="B60">
        <v>401</v>
      </c>
      <c r="C60" s="16" t="s">
        <v>26</v>
      </c>
      <c r="D60" s="2">
        <v>2014</v>
      </c>
      <c r="E60" s="50">
        <v>0.89800000000000002</v>
      </c>
    </row>
    <row r="61" spans="1:5" x14ac:dyDescent="0.25">
      <c r="A61" s="12" t="s">
        <v>7</v>
      </c>
      <c r="B61">
        <v>403</v>
      </c>
      <c r="C61" s="16" t="s">
        <v>26</v>
      </c>
      <c r="D61" s="2">
        <v>2014</v>
      </c>
      <c r="E61" s="50">
        <v>0.46399999999999997</v>
      </c>
    </row>
    <row r="62" spans="1:5" x14ac:dyDescent="0.25">
      <c r="A62" s="12" t="s">
        <v>7</v>
      </c>
      <c r="B62">
        <v>404</v>
      </c>
      <c r="C62" s="16" t="s">
        <v>27</v>
      </c>
      <c r="D62" s="2">
        <v>2014</v>
      </c>
      <c r="E62" s="50">
        <v>0.77800000000000002</v>
      </c>
    </row>
    <row r="63" spans="1:5" x14ac:dyDescent="0.25">
      <c r="A63" s="12" t="s">
        <v>7</v>
      </c>
      <c r="B63">
        <v>405</v>
      </c>
      <c r="C63" s="16" t="s">
        <v>27</v>
      </c>
      <c r="D63" s="2">
        <v>2014</v>
      </c>
      <c r="E63" s="50">
        <v>0.17499999999999999</v>
      </c>
    </row>
    <row r="64" spans="1:5" x14ac:dyDescent="0.25">
      <c r="A64" s="12" t="s">
        <v>7</v>
      </c>
      <c r="B64">
        <v>101</v>
      </c>
      <c r="C64" s="16" t="s">
        <v>27</v>
      </c>
      <c r="D64" s="2">
        <v>2015</v>
      </c>
      <c r="E64" s="50">
        <v>1.2143780866474001</v>
      </c>
    </row>
    <row r="65" spans="1:7" x14ac:dyDescent="0.25">
      <c r="A65" s="12" t="s">
        <v>7</v>
      </c>
      <c r="B65">
        <v>102</v>
      </c>
      <c r="C65" s="16" t="s">
        <v>26</v>
      </c>
      <c r="D65" s="2">
        <v>2015</v>
      </c>
      <c r="E65" s="50">
        <v>4.7224169502400004</v>
      </c>
    </row>
    <row r="66" spans="1:7" x14ac:dyDescent="0.25">
      <c r="A66" s="12" t="s">
        <v>7</v>
      </c>
      <c r="B66">
        <v>104</v>
      </c>
      <c r="C66" s="16" t="s">
        <v>27</v>
      </c>
      <c r="D66" s="2">
        <v>2015</v>
      </c>
      <c r="E66" s="50">
        <v>9.5907120149000005E-2</v>
      </c>
    </row>
    <row r="67" spans="1:7" x14ac:dyDescent="0.25">
      <c r="A67" s="12" t="s">
        <v>7</v>
      </c>
      <c r="B67">
        <v>105</v>
      </c>
      <c r="C67" s="16" t="s">
        <v>26</v>
      </c>
      <c r="D67" s="2">
        <v>2015</v>
      </c>
      <c r="E67" s="50">
        <v>4.8318275346999995</v>
      </c>
    </row>
    <row r="68" spans="1:7" x14ac:dyDescent="0.25">
      <c r="A68" s="12" t="s">
        <v>7</v>
      </c>
      <c r="B68">
        <v>201</v>
      </c>
      <c r="C68" s="16" t="s">
        <v>26</v>
      </c>
      <c r="D68" s="2">
        <v>2015</v>
      </c>
      <c r="E68" s="50">
        <v>5.9621150415699997</v>
      </c>
    </row>
    <row r="69" spans="1:7" x14ac:dyDescent="0.25">
      <c r="A69" s="12" t="s">
        <v>7</v>
      </c>
      <c r="B69">
        <v>202</v>
      </c>
      <c r="C69" s="16" t="s">
        <v>27</v>
      </c>
      <c r="D69" s="2">
        <v>2015</v>
      </c>
      <c r="E69" s="50">
        <v>1.2614033274700001</v>
      </c>
    </row>
    <row r="70" spans="1:7" x14ac:dyDescent="0.25">
      <c r="A70" s="12" t="s">
        <v>7</v>
      </c>
      <c r="B70">
        <v>203</v>
      </c>
      <c r="C70" s="16" t="s">
        <v>26</v>
      </c>
      <c r="D70" s="2">
        <v>2015</v>
      </c>
      <c r="E70" s="50">
        <v>13.023550168400002</v>
      </c>
    </row>
    <row r="71" spans="1:7" x14ac:dyDescent="0.25">
      <c r="A71" s="12" t="s">
        <v>7</v>
      </c>
      <c r="B71">
        <v>204</v>
      </c>
      <c r="C71" s="16" t="s">
        <v>27</v>
      </c>
      <c r="D71" s="2">
        <v>2015</v>
      </c>
      <c r="E71" s="50">
        <v>0.41547906195000001</v>
      </c>
    </row>
    <row r="72" spans="1:7" x14ac:dyDescent="0.25">
      <c r="A72" s="12" t="s">
        <v>7</v>
      </c>
      <c r="B72">
        <v>301</v>
      </c>
      <c r="C72" s="16" t="s">
        <v>26</v>
      </c>
      <c r="D72" s="2">
        <v>2015</v>
      </c>
      <c r="E72" s="50">
        <v>5.5914414219699999</v>
      </c>
    </row>
    <row r="73" spans="1:7" x14ac:dyDescent="0.25">
      <c r="A73" s="12" t="s">
        <v>7</v>
      </c>
      <c r="B73">
        <v>302</v>
      </c>
      <c r="C73" s="16" t="s">
        <v>27</v>
      </c>
      <c r="D73" s="2">
        <v>2015</v>
      </c>
      <c r="E73" s="50">
        <v>0.79920880022000007</v>
      </c>
    </row>
    <row r="74" spans="1:7" x14ac:dyDescent="0.25">
      <c r="A74" s="12" t="s">
        <v>7</v>
      </c>
      <c r="B74">
        <v>303</v>
      </c>
      <c r="C74" s="16" t="s">
        <v>26</v>
      </c>
      <c r="D74" s="2">
        <v>2015</v>
      </c>
      <c r="E74" s="50">
        <v>9.5525150741119997</v>
      </c>
    </row>
    <row r="75" spans="1:7" x14ac:dyDescent="0.25">
      <c r="A75" s="12" t="s">
        <v>7</v>
      </c>
      <c r="B75">
        <v>304</v>
      </c>
      <c r="C75" s="16" t="s">
        <v>27</v>
      </c>
      <c r="D75" s="2">
        <v>2015</v>
      </c>
      <c r="E75" s="50">
        <v>0.20812192936690002</v>
      </c>
    </row>
    <row r="76" spans="1:7" x14ac:dyDescent="0.25">
      <c r="A76" s="12" t="s">
        <v>7</v>
      </c>
      <c r="B76">
        <v>401</v>
      </c>
      <c r="C76" s="16" t="s">
        <v>26</v>
      </c>
      <c r="D76" s="2">
        <v>2015</v>
      </c>
      <c r="E76" s="50">
        <v>5.7489768439000004</v>
      </c>
    </row>
    <row r="77" spans="1:7" x14ac:dyDescent="0.25">
      <c r="A77" s="12" t="s">
        <v>7</v>
      </c>
      <c r="B77">
        <v>403</v>
      </c>
      <c r="C77" s="16" t="s">
        <v>26</v>
      </c>
      <c r="D77" s="2">
        <v>2015</v>
      </c>
      <c r="E77" s="50">
        <v>1.5346370124473099</v>
      </c>
    </row>
    <row r="78" spans="1:7" x14ac:dyDescent="0.25">
      <c r="A78" s="12" t="s">
        <v>7</v>
      </c>
      <c r="B78">
        <v>404</v>
      </c>
      <c r="C78" s="16" t="s">
        <v>27</v>
      </c>
      <c r="D78" s="2">
        <v>2015</v>
      </c>
      <c r="E78" s="50">
        <v>8.0600711037600004</v>
      </c>
    </row>
    <row r="79" spans="1:7" x14ac:dyDescent="0.25">
      <c r="A79" s="12" t="s">
        <v>7</v>
      </c>
      <c r="B79">
        <v>405</v>
      </c>
      <c r="C79" s="16" t="s">
        <v>27</v>
      </c>
      <c r="D79" s="2">
        <v>2015</v>
      </c>
      <c r="E79" s="50">
        <v>0.28988878366199999</v>
      </c>
    </row>
    <row r="80" spans="1:7" x14ac:dyDescent="0.25">
      <c r="A80" s="12" t="s">
        <v>3</v>
      </c>
      <c r="B80">
        <v>3.1</v>
      </c>
      <c r="C80" s="16" t="s">
        <v>26</v>
      </c>
      <c r="D80" s="2">
        <v>2011</v>
      </c>
      <c r="E80" s="50">
        <v>33.893501081094996</v>
      </c>
      <c r="F80">
        <v>2</v>
      </c>
      <c r="G80" t="s">
        <v>38</v>
      </c>
    </row>
    <row r="81" spans="1:7" x14ac:dyDescent="0.25">
      <c r="A81" s="12" t="s">
        <v>3</v>
      </c>
      <c r="B81">
        <v>3.2</v>
      </c>
      <c r="C81" s="16" t="s">
        <v>26</v>
      </c>
      <c r="D81" s="2">
        <v>2011</v>
      </c>
      <c r="E81" s="50">
        <v>22.255034214053001</v>
      </c>
      <c r="F81">
        <v>2</v>
      </c>
      <c r="G81" t="s">
        <v>38</v>
      </c>
    </row>
    <row r="82" spans="1:7" x14ac:dyDescent="0.25">
      <c r="A82" s="12" t="s">
        <v>3</v>
      </c>
      <c r="B82">
        <v>4.0999999999999996</v>
      </c>
      <c r="C82" s="16" t="s">
        <v>26</v>
      </c>
      <c r="D82" s="2">
        <v>2011</v>
      </c>
      <c r="E82" s="50">
        <v>17.372465952020001</v>
      </c>
      <c r="F82">
        <v>2</v>
      </c>
      <c r="G82" t="s">
        <v>38</v>
      </c>
    </row>
    <row r="83" spans="1:7" x14ac:dyDescent="0.25">
      <c r="A83" s="12" t="s">
        <v>3</v>
      </c>
      <c r="B83">
        <v>4.2</v>
      </c>
      <c r="C83" s="16" t="s">
        <v>26</v>
      </c>
      <c r="D83" s="2">
        <v>2011</v>
      </c>
      <c r="E83" s="50">
        <v>12.363016364251999</v>
      </c>
      <c r="F83">
        <v>2</v>
      </c>
      <c r="G83" t="s">
        <v>38</v>
      </c>
    </row>
    <row r="84" spans="1:7" x14ac:dyDescent="0.25">
      <c r="A84" s="12" t="s">
        <v>3</v>
      </c>
      <c r="B84">
        <v>6.2</v>
      </c>
      <c r="C84" s="16" t="s">
        <v>26</v>
      </c>
      <c r="D84" s="2">
        <v>2011</v>
      </c>
      <c r="E84" s="50">
        <v>24.906595380221997</v>
      </c>
      <c r="F84">
        <v>2</v>
      </c>
      <c r="G84" t="s">
        <v>38</v>
      </c>
    </row>
    <row r="85" spans="1:7" x14ac:dyDescent="0.25">
      <c r="A85" s="12" t="s">
        <v>3</v>
      </c>
      <c r="B85">
        <v>7.3</v>
      </c>
      <c r="C85" s="16" t="s">
        <v>26</v>
      </c>
      <c r="D85" s="2">
        <v>2011</v>
      </c>
      <c r="E85" s="50">
        <v>18.670616249842002</v>
      </c>
      <c r="F85">
        <v>2</v>
      </c>
      <c r="G85" t="s">
        <v>38</v>
      </c>
    </row>
    <row r="86" spans="1:7" x14ac:dyDescent="0.25">
      <c r="A86" s="12" t="s">
        <v>3</v>
      </c>
      <c r="B86">
        <v>9.3000000000000007</v>
      </c>
      <c r="C86" s="16" t="s">
        <v>26</v>
      </c>
      <c r="D86" s="2">
        <v>2011</v>
      </c>
      <c r="E86" s="50">
        <v>29.817801804649001</v>
      </c>
      <c r="F86">
        <v>2</v>
      </c>
      <c r="G86" t="s">
        <v>38</v>
      </c>
    </row>
    <row r="87" spans="1:7" x14ac:dyDescent="0.25">
      <c r="A87" s="12" t="s">
        <v>3</v>
      </c>
      <c r="B87">
        <v>11.1</v>
      </c>
      <c r="C87" s="16" t="s">
        <v>26</v>
      </c>
      <c r="D87" s="2">
        <v>2011</v>
      </c>
      <c r="E87" s="50">
        <v>35.702099121700002</v>
      </c>
      <c r="F87">
        <v>2</v>
      </c>
      <c r="G87" t="s">
        <v>38</v>
      </c>
    </row>
    <row r="88" spans="1:7" x14ac:dyDescent="0.25">
      <c r="A88" s="12" t="s">
        <v>3</v>
      </c>
      <c r="B88">
        <v>11.2</v>
      </c>
      <c r="C88" s="16" t="s">
        <v>26</v>
      </c>
      <c r="D88" s="2">
        <v>2011</v>
      </c>
      <c r="E88" s="50">
        <v>35.957284232900008</v>
      </c>
      <c r="F88">
        <v>2</v>
      </c>
      <c r="G88" t="s">
        <v>38</v>
      </c>
    </row>
    <row r="89" spans="1:7" x14ac:dyDescent="0.25">
      <c r="A89" s="12" t="s">
        <v>3</v>
      </c>
      <c r="B89">
        <v>12.2</v>
      </c>
      <c r="C89" s="16" t="s">
        <v>26</v>
      </c>
      <c r="D89" s="2">
        <v>2011</v>
      </c>
      <c r="E89" s="50">
        <v>33.934294000212503</v>
      </c>
      <c r="F89">
        <v>2</v>
      </c>
      <c r="G89" t="s">
        <v>38</v>
      </c>
    </row>
    <row r="90" spans="1:7" x14ac:dyDescent="0.25">
      <c r="A90" s="12" t="s">
        <v>3</v>
      </c>
      <c r="B90">
        <v>12.3</v>
      </c>
      <c r="C90" s="16" t="s">
        <v>26</v>
      </c>
      <c r="D90" s="2">
        <v>2011</v>
      </c>
      <c r="E90" s="50">
        <v>31.510608808828</v>
      </c>
      <c r="F90">
        <v>2</v>
      </c>
      <c r="G90" t="s">
        <v>38</v>
      </c>
    </row>
    <row r="91" spans="1:7" x14ac:dyDescent="0.25">
      <c r="A91" s="12" t="s">
        <v>3</v>
      </c>
      <c r="B91">
        <v>14.1</v>
      </c>
      <c r="C91" s="16" t="s">
        <v>26</v>
      </c>
      <c r="D91" s="2">
        <v>2011</v>
      </c>
      <c r="E91" s="50">
        <v>27.658282983732882</v>
      </c>
      <c r="F91">
        <v>2</v>
      </c>
      <c r="G91" t="s">
        <v>38</v>
      </c>
    </row>
    <row r="92" spans="1:7" x14ac:dyDescent="0.25">
      <c r="A92" s="12" t="s">
        <v>3</v>
      </c>
      <c r="B92">
        <v>16.2</v>
      </c>
      <c r="C92" s="16" t="s">
        <v>26</v>
      </c>
      <c r="D92" s="2">
        <v>2011</v>
      </c>
      <c r="E92" s="50">
        <v>40.625790834490203</v>
      </c>
      <c r="F92">
        <v>2</v>
      </c>
      <c r="G92" t="s">
        <v>38</v>
      </c>
    </row>
    <row r="93" spans="1:7" x14ac:dyDescent="0.25">
      <c r="A93" s="12" t="s">
        <v>3</v>
      </c>
      <c r="B93">
        <v>16.3</v>
      </c>
      <c r="C93" s="16" t="s">
        <v>26</v>
      </c>
      <c r="D93" s="2">
        <v>2011</v>
      </c>
      <c r="E93" s="50">
        <v>43.060683878403999</v>
      </c>
      <c r="F93">
        <v>2</v>
      </c>
      <c r="G93" t="s">
        <v>38</v>
      </c>
    </row>
    <row r="94" spans="1:7" x14ac:dyDescent="0.25">
      <c r="A94" s="12" t="s">
        <v>3</v>
      </c>
      <c r="B94">
        <v>17.100000000000001</v>
      </c>
      <c r="C94" s="16" t="s">
        <v>26</v>
      </c>
      <c r="D94" s="2">
        <v>2011</v>
      </c>
      <c r="E94" s="50">
        <v>18.865506750541005</v>
      </c>
      <c r="F94">
        <v>2</v>
      </c>
      <c r="G94" t="s">
        <v>38</v>
      </c>
    </row>
    <row r="95" spans="1:7" x14ac:dyDescent="0.25">
      <c r="A95" s="12" t="s">
        <v>3</v>
      </c>
      <c r="B95">
        <v>17.3</v>
      </c>
      <c r="C95" s="16" t="s">
        <v>26</v>
      </c>
      <c r="D95" s="2">
        <v>2011</v>
      </c>
      <c r="E95" s="50">
        <v>38.322138353070002</v>
      </c>
      <c r="F95">
        <v>2</v>
      </c>
      <c r="G95" t="s">
        <v>38</v>
      </c>
    </row>
    <row r="96" spans="1:7" x14ac:dyDescent="0.25">
      <c r="A96" s="12" t="s">
        <v>3</v>
      </c>
      <c r="B96">
        <v>19.2</v>
      </c>
      <c r="C96" s="16" t="s">
        <v>26</v>
      </c>
      <c r="D96" s="2">
        <v>2011</v>
      </c>
      <c r="E96" s="50">
        <v>39.411498217799</v>
      </c>
      <c r="F96">
        <v>2</v>
      </c>
      <c r="G96" t="s">
        <v>38</v>
      </c>
    </row>
    <row r="97" spans="1:7" x14ac:dyDescent="0.25">
      <c r="A97" s="12" t="s">
        <v>3</v>
      </c>
      <c r="B97">
        <v>19.3</v>
      </c>
      <c r="C97" s="16" t="s">
        <v>26</v>
      </c>
      <c r="D97" s="2">
        <v>2011</v>
      </c>
      <c r="E97" s="50">
        <v>36.003775052971498</v>
      </c>
      <c r="F97">
        <v>2</v>
      </c>
      <c r="G97" t="s">
        <v>38</v>
      </c>
    </row>
    <row r="98" spans="1:7" x14ac:dyDescent="0.25">
      <c r="A98" s="12" t="s">
        <v>3</v>
      </c>
      <c r="B98">
        <v>21.3</v>
      </c>
      <c r="C98" s="16" t="s">
        <v>26</v>
      </c>
      <c r="D98" s="2">
        <v>2011</v>
      </c>
      <c r="E98" s="50">
        <v>53.283005938629991</v>
      </c>
      <c r="F98">
        <v>2</v>
      </c>
      <c r="G98" t="s">
        <v>38</v>
      </c>
    </row>
    <row r="99" spans="1:7" x14ac:dyDescent="0.25">
      <c r="A99" s="12" t="s">
        <v>3</v>
      </c>
      <c r="B99">
        <v>22.1</v>
      </c>
      <c r="C99" s="16" t="s">
        <v>26</v>
      </c>
      <c r="D99" s="2">
        <v>2011</v>
      </c>
      <c r="E99" s="50">
        <v>21.703487865370999</v>
      </c>
      <c r="F99">
        <v>2</v>
      </c>
      <c r="G99" t="s">
        <v>38</v>
      </c>
    </row>
    <row r="100" spans="1:7" x14ac:dyDescent="0.25">
      <c r="A100" s="12" t="s">
        <v>3</v>
      </c>
      <c r="B100">
        <v>22.3</v>
      </c>
      <c r="C100" s="16" t="s">
        <v>26</v>
      </c>
      <c r="D100" s="2">
        <v>2011</v>
      </c>
      <c r="E100" s="50">
        <v>39.305943372854003</v>
      </c>
      <c r="F100">
        <v>2</v>
      </c>
      <c r="G100" t="s">
        <v>38</v>
      </c>
    </row>
    <row r="101" spans="1:7" x14ac:dyDescent="0.25">
      <c r="A101" s="12" t="s">
        <v>3</v>
      </c>
      <c r="B101">
        <v>23.1</v>
      </c>
      <c r="C101" s="16" t="s">
        <v>26</v>
      </c>
      <c r="D101" s="2">
        <v>2011</v>
      </c>
      <c r="E101" s="50">
        <v>15.384113428699999</v>
      </c>
      <c r="F101">
        <v>2</v>
      </c>
      <c r="G101" t="s">
        <v>38</v>
      </c>
    </row>
    <row r="102" spans="1:7" x14ac:dyDescent="0.25">
      <c r="A102" s="12" t="s">
        <v>3</v>
      </c>
      <c r="B102">
        <v>24.3</v>
      </c>
      <c r="C102" s="16" t="s">
        <v>26</v>
      </c>
      <c r="D102" s="2">
        <v>2011</v>
      </c>
      <c r="E102" s="50">
        <v>0</v>
      </c>
      <c r="F102">
        <v>2</v>
      </c>
      <c r="G102" t="s">
        <v>38</v>
      </c>
    </row>
    <row r="103" spans="1:7" x14ac:dyDescent="0.25">
      <c r="A103" s="12" t="s">
        <v>3</v>
      </c>
      <c r="B103">
        <v>26.2</v>
      </c>
      <c r="C103" s="16" t="s">
        <v>26</v>
      </c>
      <c r="D103" s="2">
        <v>2011</v>
      </c>
      <c r="E103" s="50">
        <v>8.8215706606489999</v>
      </c>
      <c r="F103">
        <v>2</v>
      </c>
      <c r="G103" t="s">
        <v>38</v>
      </c>
    </row>
    <row r="104" spans="1:7" x14ac:dyDescent="0.25">
      <c r="A104" s="12" t="s">
        <v>3</v>
      </c>
      <c r="B104">
        <v>3.1</v>
      </c>
      <c r="C104" s="16" t="s">
        <v>26</v>
      </c>
      <c r="D104" s="2">
        <v>2012</v>
      </c>
      <c r="E104" s="50">
        <v>1.6355215090500002</v>
      </c>
    </row>
    <row r="105" spans="1:7" x14ac:dyDescent="0.25">
      <c r="A105" s="12" t="s">
        <v>3</v>
      </c>
      <c r="B105">
        <v>3.2</v>
      </c>
      <c r="C105" s="16" t="s">
        <v>26</v>
      </c>
      <c r="D105" s="2">
        <v>2012</v>
      </c>
      <c r="E105" s="50">
        <v>2.7056183333900002E-2</v>
      </c>
    </row>
    <row r="106" spans="1:7" x14ac:dyDescent="0.25">
      <c r="A106" s="12" t="s">
        <v>3</v>
      </c>
      <c r="B106">
        <v>4.0999999999999996</v>
      </c>
      <c r="C106" s="16" t="s">
        <v>26</v>
      </c>
      <c r="D106" s="2">
        <v>2012</v>
      </c>
      <c r="E106" s="50">
        <v>0.27000266447510002</v>
      </c>
    </row>
    <row r="107" spans="1:7" x14ac:dyDescent="0.25">
      <c r="A107" s="12" t="s">
        <v>3</v>
      </c>
      <c r="B107">
        <v>4.2</v>
      </c>
      <c r="C107" s="16" t="s">
        <v>26</v>
      </c>
      <c r="D107" s="2">
        <v>2012</v>
      </c>
      <c r="E107" s="50">
        <v>2.31032965154</v>
      </c>
    </row>
    <row r="108" spans="1:7" x14ac:dyDescent="0.25">
      <c r="A108" s="12" t="s">
        <v>3</v>
      </c>
      <c r="B108">
        <v>6.2</v>
      </c>
      <c r="C108" s="16" t="s">
        <v>26</v>
      </c>
      <c r="D108" s="2">
        <v>2012</v>
      </c>
      <c r="E108" s="50">
        <v>3.7990072917099997</v>
      </c>
    </row>
    <row r="109" spans="1:7" x14ac:dyDescent="0.25">
      <c r="A109" s="12" t="s">
        <v>3</v>
      </c>
      <c r="B109">
        <v>7.3</v>
      </c>
      <c r="C109" s="16" t="s">
        <v>26</v>
      </c>
      <c r="D109" s="2">
        <v>2012</v>
      </c>
      <c r="E109" s="50">
        <v>3.7031151970381</v>
      </c>
    </row>
    <row r="110" spans="1:7" x14ac:dyDescent="0.25">
      <c r="A110" s="12" t="s">
        <v>3</v>
      </c>
      <c r="B110">
        <v>9.3000000000000007</v>
      </c>
      <c r="C110" s="16" t="s">
        <v>26</v>
      </c>
      <c r="D110" s="2">
        <v>2012</v>
      </c>
      <c r="E110" s="50">
        <v>6.7826216129332302</v>
      </c>
    </row>
    <row r="111" spans="1:7" x14ac:dyDescent="0.25">
      <c r="A111" s="12" t="s">
        <v>3</v>
      </c>
      <c r="B111">
        <v>11.1</v>
      </c>
      <c r="C111" s="16" t="s">
        <v>26</v>
      </c>
      <c r="D111" s="2">
        <v>2012</v>
      </c>
      <c r="E111" s="50">
        <v>8.6818759156900001</v>
      </c>
    </row>
    <row r="112" spans="1:7" x14ac:dyDescent="0.25">
      <c r="A112" s="12" t="s">
        <v>3</v>
      </c>
      <c r="B112">
        <v>11.2</v>
      </c>
      <c r="C112" s="16" t="s">
        <v>26</v>
      </c>
      <c r="D112" s="2">
        <v>2012</v>
      </c>
      <c r="E112" s="50">
        <v>5.7496622547400005</v>
      </c>
    </row>
    <row r="113" spans="1:5" x14ac:dyDescent="0.25">
      <c r="A113" s="12" t="s">
        <v>3</v>
      </c>
      <c r="B113">
        <v>12.2</v>
      </c>
      <c r="C113" s="16" t="s">
        <v>26</v>
      </c>
      <c r="D113" s="2">
        <v>2012</v>
      </c>
      <c r="E113" s="50">
        <v>5.7023067871999995</v>
      </c>
    </row>
    <row r="114" spans="1:5" x14ac:dyDescent="0.25">
      <c r="A114" s="12" t="s">
        <v>3</v>
      </c>
      <c r="B114">
        <v>12.3</v>
      </c>
      <c r="C114" s="16" t="s">
        <v>26</v>
      </c>
      <c r="D114" s="2">
        <v>2012</v>
      </c>
      <c r="E114" s="50">
        <v>5.261204012925</v>
      </c>
    </row>
    <row r="115" spans="1:5" x14ac:dyDescent="0.25">
      <c r="A115" s="12" t="s">
        <v>3</v>
      </c>
      <c r="B115">
        <v>14.1</v>
      </c>
      <c r="C115" s="16" t="s">
        <v>26</v>
      </c>
      <c r="D115" s="2">
        <v>2012</v>
      </c>
      <c r="E115" s="50">
        <v>1.0839969308799999</v>
      </c>
    </row>
    <row r="116" spans="1:5" x14ac:dyDescent="0.25">
      <c r="A116" s="12" t="s">
        <v>3</v>
      </c>
      <c r="B116">
        <v>16.2</v>
      </c>
      <c r="C116" s="16" t="s">
        <v>26</v>
      </c>
      <c r="D116" s="2">
        <v>2012</v>
      </c>
      <c r="E116" s="50">
        <v>1.4772052155752</v>
      </c>
    </row>
    <row r="117" spans="1:5" x14ac:dyDescent="0.25">
      <c r="A117" s="12" t="s">
        <v>3</v>
      </c>
      <c r="B117">
        <v>16.3</v>
      </c>
      <c r="C117" s="16" t="s">
        <v>26</v>
      </c>
      <c r="D117" s="2">
        <v>2012</v>
      </c>
      <c r="E117" s="50">
        <v>3.9096825836651004</v>
      </c>
    </row>
    <row r="118" spans="1:5" x14ac:dyDescent="0.25">
      <c r="A118" s="12" t="s">
        <v>3</v>
      </c>
      <c r="B118">
        <v>17.100000000000001</v>
      </c>
      <c r="C118" s="16" t="s">
        <v>26</v>
      </c>
      <c r="D118" s="2">
        <v>2012</v>
      </c>
      <c r="E118" s="50">
        <v>1.27907087</v>
      </c>
    </row>
    <row r="119" spans="1:5" x14ac:dyDescent="0.25">
      <c r="A119" s="12" t="s">
        <v>3</v>
      </c>
      <c r="B119">
        <v>17.3</v>
      </c>
      <c r="C119" s="16" t="s">
        <v>26</v>
      </c>
      <c r="D119" s="2">
        <v>2012</v>
      </c>
      <c r="E119" s="50">
        <v>3.6102770695670001</v>
      </c>
    </row>
    <row r="120" spans="1:5" x14ac:dyDescent="0.25">
      <c r="A120" s="12" t="s">
        <v>3</v>
      </c>
      <c r="B120">
        <v>19.2</v>
      </c>
      <c r="C120" s="16" t="s">
        <v>26</v>
      </c>
      <c r="D120" s="2">
        <v>2012</v>
      </c>
      <c r="E120" s="50">
        <v>6.4856333930000005</v>
      </c>
    </row>
    <row r="121" spans="1:5" x14ac:dyDescent="0.25">
      <c r="A121" s="12" t="s">
        <v>3</v>
      </c>
      <c r="B121">
        <v>19.3</v>
      </c>
      <c r="C121" s="16" t="s">
        <v>26</v>
      </c>
      <c r="D121" s="2">
        <v>2012</v>
      </c>
      <c r="E121" s="50">
        <v>3.6443370092089</v>
      </c>
    </row>
    <row r="122" spans="1:5" x14ac:dyDescent="0.25">
      <c r="A122" s="12" t="s">
        <v>3</v>
      </c>
      <c r="B122">
        <v>21.3</v>
      </c>
      <c r="C122" s="16" t="s">
        <v>26</v>
      </c>
      <c r="D122" s="2">
        <v>2012</v>
      </c>
      <c r="E122" s="50">
        <v>4.1863359127790005</v>
      </c>
    </row>
    <row r="123" spans="1:5" x14ac:dyDescent="0.25">
      <c r="A123" s="12" t="s">
        <v>3</v>
      </c>
      <c r="B123">
        <v>22.1</v>
      </c>
      <c r="C123" s="16" t="s">
        <v>26</v>
      </c>
      <c r="D123" s="2">
        <v>2012</v>
      </c>
      <c r="E123" s="50">
        <v>4.6097671192699998</v>
      </c>
    </row>
    <row r="124" spans="1:5" x14ac:dyDescent="0.25">
      <c r="A124" s="12" t="s">
        <v>3</v>
      </c>
      <c r="B124">
        <v>22.3</v>
      </c>
      <c r="C124" s="16" t="s">
        <v>26</v>
      </c>
      <c r="D124" s="2">
        <v>2012</v>
      </c>
      <c r="E124" s="50">
        <v>0.25569976490000002</v>
      </c>
    </row>
    <row r="125" spans="1:5" x14ac:dyDescent="0.25">
      <c r="A125" s="12" t="s">
        <v>3</v>
      </c>
      <c r="B125">
        <v>23.1</v>
      </c>
      <c r="C125" s="16" t="s">
        <v>26</v>
      </c>
      <c r="D125" s="2">
        <v>2012</v>
      </c>
      <c r="E125" s="50">
        <v>2.36528838065</v>
      </c>
    </row>
    <row r="126" spans="1:5" x14ac:dyDescent="0.25">
      <c r="A126" s="12" t="s">
        <v>3</v>
      </c>
      <c r="B126">
        <v>24.3</v>
      </c>
      <c r="C126" s="16" t="s">
        <v>26</v>
      </c>
      <c r="D126" s="2">
        <v>2012</v>
      </c>
      <c r="E126" s="50">
        <v>0</v>
      </c>
    </row>
    <row r="127" spans="1:5" x14ac:dyDescent="0.25">
      <c r="A127" s="12" t="s">
        <v>3</v>
      </c>
      <c r="B127">
        <v>26.2</v>
      </c>
      <c r="C127" s="16" t="s">
        <v>26</v>
      </c>
      <c r="D127" s="2">
        <v>2012</v>
      </c>
      <c r="E127" s="50">
        <v>7.2856664206200001</v>
      </c>
    </row>
    <row r="128" spans="1:5" x14ac:dyDescent="0.25">
      <c r="A128" s="12" t="s">
        <v>3</v>
      </c>
      <c r="B128">
        <v>3.1</v>
      </c>
      <c r="C128" s="16" t="s">
        <v>26</v>
      </c>
      <c r="D128" s="2">
        <v>2013</v>
      </c>
      <c r="E128" s="50">
        <v>23.030017356239998</v>
      </c>
    </row>
    <row r="129" spans="1:5" x14ac:dyDescent="0.25">
      <c r="A129" s="12" t="s">
        <v>3</v>
      </c>
      <c r="B129">
        <v>3.2</v>
      </c>
      <c r="C129" s="16" t="s">
        <v>26</v>
      </c>
      <c r="D129" s="2">
        <v>2013</v>
      </c>
      <c r="E129" s="50">
        <v>14.973077254420001</v>
      </c>
    </row>
    <row r="130" spans="1:5" x14ac:dyDescent="0.25">
      <c r="A130" s="12" t="s">
        <v>3</v>
      </c>
      <c r="B130">
        <v>4.0999999999999996</v>
      </c>
      <c r="C130" s="16" t="s">
        <v>26</v>
      </c>
      <c r="D130" s="2">
        <v>2013</v>
      </c>
      <c r="E130" s="50">
        <v>60.801998553200001</v>
      </c>
    </row>
    <row r="131" spans="1:5" x14ac:dyDescent="0.25">
      <c r="A131" s="12" t="s">
        <v>3</v>
      </c>
      <c r="B131">
        <v>4.2</v>
      </c>
      <c r="C131" s="16" t="s">
        <v>26</v>
      </c>
      <c r="D131" s="2">
        <v>2013</v>
      </c>
      <c r="E131" s="50">
        <v>46.932697455650008</v>
      </c>
    </row>
    <row r="132" spans="1:5" x14ac:dyDescent="0.25">
      <c r="A132" s="12" t="s">
        <v>3</v>
      </c>
      <c r="B132">
        <v>6.2</v>
      </c>
      <c r="C132" s="16" t="s">
        <v>26</v>
      </c>
      <c r="D132" s="2">
        <v>2013</v>
      </c>
      <c r="E132" s="50">
        <v>54.404444828771993</v>
      </c>
    </row>
    <row r="133" spans="1:5" x14ac:dyDescent="0.25">
      <c r="A133" s="12" t="s">
        <v>3</v>
      </c>
      <c r="B133">
        <v>7.3</v>
      </c>
      <c r="C133" s="16" t="s">
        <v>26</v>
      </c>
      <c r="D133" s="2">
        <v>2013</v>
      </c>
      <c r="E133" s="50">
        <v>51.262074135190005</v>
      </c>
    </row>
    <row r="134" spans="1:5" x14ac:dyDescent="0.25">
      <c r="A134" s="12" t="s">
        <v>3</v>
      </c>
      <c r="B134">
        <v>9.3000000000000007</v>
      </c>
      <c r="C134" s="16" t="s">
        <v>26</v>
      </c>
      <c r="D134" s="2">
        <v>2013</v>
      </c>
      <c r="E134" s="50">
        <v>37.376612272650007</v>
      </c>
    </row>
    <row r="135" spans="1:5" x14ac:dyDescent="0.25">
      <c r="A135" s="12" t="s">
        <v>3</v>
      </c>
      <c r="B135">
        <v>11.1</v>
      </c>
      <c r="C135" s="16" t="s">
        <v>26</v>
      </c>
      <c r="D135" s="2">
        <v>2013</v>
      </c>
      <c r="E135" s="50">
        <v>49.786557626300009</v>
      </c>
    </row>
    <row r="136" spans="1:5" x14ac:dyDescent="0.25">
      <c r="A136" s="12" t="s">
        <v>3</v>
      </c>
      <c r="B136">
        <v>11.2</v>
      </c>
      <c r="C136" s="16" t="s">
        <v>26</v>
      </c>
      <c r="D136" s="2">
        <v>2013</v>
      </c>
      <c r="E136" s="50">
        <v>38.4672408307</v>
      </c>
    </row>
    <row r="137" spans="1:5" x14ac:dyDescent="0.25">
      <c r="A137" s="12" t="s">
        <v>3</v>
      </c>
      <c r="B137">
        <v>12.2</v>
      </c>
      <c r="C137" s="16" t="s">
        <v>26</v>
      </c>
      <c r="D137" s="2">
        <v>2013</v>
      </c>
      <c r="E137" s="50">
        <v>44.003612284320006</v>
      </c>
    </row>
    <row r="138" spans="1:5" x14ac:dyDescent="0.25">
      <c r="A138" s="12" t="s">
        <v>3</v>
      </c>
      <c r="B138">
        <v>12.3</v>
      </c>
      <c r="C138" s="16" t="s">
        <v>26</v>
      </c>
      <c r="D138" s="2">
        <v>2013</v>
      </c>
      <c r="E138" s="50">
        <v>36.254588849679998</v>
      </c>
    </row>
    <row r="139" spans="1:5" x14ac:dyDescent="0.25">
      <c r="A139" s="12" t="s">
        <v>3</v>
      </c>
      <c r="B139">
        <v>14.1</v>
      </c>
      <c r="C139" s="16" t="s">
        <v>26</v>
      </c>
      <c r="D139" s="2">
        <v>2013</v>
      </c>
      <c r="E139" s="50">
        <v>11.027588606417998</v>
      </c>
    </row>
    <row r="140" spans="1:5" x14ac:dyDescent="0.25">
      <c r="A140" s="12" t="s">
        <v>3</v>
      </c>
      <c r="B140">
        <v>16.2</v>
      </c>
      <c r="C140" s="16" t="s">
        <v>26</v>
      </c>
      <c r="D140" s="2">
        <v>2013</v>
      </c>
      <c r="E140" s="50">
        <v>39.034110925829992</v>
      </c>
    </row>
    <row r="141" spans="1:5" x14ac:dyDescent="0.25">
      <c r="A141" s="12" t="s">
        <v>3</v>
      </c>
      <c r="B141">
        <v>16.3</v>
      </c>
      <c r="C141" s="16" t="s">
        <v>26</v>
      </c>
      <c r="D141" s="2">
        <v>2013</v>
      </c>
      <c r="E141" s="50">
        <v>64.114932411490003</v>
      </c>
    </row>
    <row r="142" spans="1:5" x14ac:dyDescent="0.25">
      <c r="A142" s="12" t="s">
        <v>3</v>
      </c>
      <c r="B142">
        <v>17.100000000000001</v>
      </c>
      <c r="C142" s="16" t="s">
        <v>26</v>
      </c>
      <c r="D142" s="2">
        <v>2013</v>
      </c>
      <c r="E142" s="50">
        <v>32.167840889330002</v>
      </c>
    </row>
    <row r="143" spans="1:5" x14ac:dyDescent="0.25">
      <c r="A143" s="12" t="s">
        <v>3</v>
      </c>
      <c r="B143">
        <v>17.3</v>
      </c>
      <c r="C143" s="16" t="s">
        <v>26</v>
      </c>
      <c r="D143" s="2">
        <v>2013</v>
      </c>
      <c r="E143" s="50">
        <v>57.890307958839998</v>
      </c>
    </row>
    <row r="144" spans="1:5" x14ac:dyDescent="0.25">
      <c r="A144" s="12" t="s">
        <v>3</v>
      </c>
      <c r="B144">
        <v>19.2</v>
      </c>
      <c r="C144" s="16" t="s">
        <v>26</v>
      </c>
      <c r="D144" s="2">
        <v>2013</v>
      </c>
      <c r="E144" s="50">
        <v>74.971670048360011</v>
      </c>
    </row>
    <row r="145" spans="1:5" x14ac:dyDescent="0.25">
      <c r="A145" s="12" t="s">
        <v>3</v>
      </c>
      <c r="B145">
        <v>19.3</v>
      </c>
      <c r="C145" s="16" t="s">
        <v>26</v>
      </c>
      <c r="D145" s="2">
        <v>2013</v>
      </c>
      <c r="E145" s="50">
        <v>38.578658825380003</v>
      </c>
    </row>
    <row r="146" spans="1:5" x14ac:dyDescent="0.25">
      <c r="A146" s="12" t="s">
        <v>3</v>
      </c>
      <c r="B146">
        <v>21.3</v>
      </c>
      <c r="C146" s="16" t="s">
        <v>26</v>
      </c>
      <c r="D146" s="2">
        <v>2013</v>
      </c>
      <c r="E146" s="50">
        <v>71.821012624899993</v>
      </c>
    </row>
    <row r="147" spans="1:5" x14ac:dyDescent="0.25">
      <c r="A147" s="12" t="s">
        <v>3</v>
      </c>
      <c r="B147">
        <v>22.1</v>
      </c>
      <c r="C147" s="16" t="s">
        <v>26</v>
      </c>
      <c r="D147" s="2">
        <v>2013</v>
      </c>
      <c r="E147" s="50">
        <v>44.126723185900005</v>
      </c>
    </row>
    <row r="148" spans="1:5" x14ac:dyDescent="0.25">
      <c r="A148" s="12" t="s">
        <v>3</v>
      </c>
      <c r="B148">
        <v>22.3</v>
      </c>
      <c r="C148" s="16" t="s">
        <v>26</v>
      </c>
      <c r="D148" s="2">
        <v>2013</v>
      </c>
      <c r="E148" s="50">
        <v>59.927197310800004</v>
      </c>
    </row>
    <row r="149" spans="1:5" x14ac:dyDescent="0.25">
      <c r="A149" s="12" t="s">
        <v>3</v>
      </c>
      <c r="B149">
        <v>23.1</v>
      </c>
      <c r="C149" s="16" t="s">
        <v>26</v>
      </c>
      <c r="D149" s="2">
        <v>2013</v>
      </c>
      <c r="E149" s="50">
        <v>32.358976456399994</v>
      </c>
    </row>
    <row r="150" spans="1:5" x14ac:dyDescent="0.25">
      <c r="A150" s="12" t="s">
        <v>3</v>
      </c>
      <c r="B150">
        <v>24.3</v>
      </c>
      <c r="C150" s="16" t="s">
        <v>26</v>
      </c>
      <c r="D150" s="2">
        <v>2013</v>
      </c>
      <c r="E150" s="50">
        <v>3.053686511445</v>
      </c>
    </row>
    <row r="151" spans="1:5" x14ac:dyDescent="0.25">
      <c r="A151" s="12" t="s">
        <v>3</v>
      </c>
      <c r="B151">
        <v>26.2</v>
      </c>
      <c r="C151" s="16" t="s">
        <v>26</v>
      </c>
      <c r="D151" s="2">
        <v>2013</v>
      </c>
      <c r="E151" s="50">
        <v>24.933073608571</v>
      </c>
    </row>
    <row r="152" spans="1:5" x14ac:dyDescent="0.25">
      <c r="A152" s="12" t="s">
        <v>3</v>
      </c>
      <c r="B152">
        <v>3.1</v>
      </c>
      <c r="C152" s="16" t="s">
        <v>26</v>
      </c>
      <c r="D152" s="2">
        <v>2014</v>
      </c>
      <c r="E152" s="50">
        <v>32.677931367820008</v>
      </c>
    </row>
    <row r="153" spans="1:5" x14ac:dyDescent="0.25">
      <c r="A153" s="12" t="s">
        <v>3</v>
      </c>
      <c r="B153">
        <v>3.2</v>
      </c>
      <c r="C153" s="16" t="s">
        <v>26</v>
      </c>
      <c r="D153" s="2">
        <v>2014</v>
      </c>
      <c r="E153" s="50">
        <v>37.318842301923993</v>
      </c>
    </row>
    <row r="154" spans="1:5" x14ac:dyDescent="0.25">
      <c r="A154" s="12" t="s">
        <v>3</v>
      </c>
      <c r="B154">
        <v>4.0999999999999996</v>
      </c>
      <c r="C154" s="16" t="s">
        <v>26</v>
      </c>
      <c r="D154" s="2">
        <v>2014</v>
      </c>
      <c r="E154" s="50">
        <v>27.555230320541</v>
      </c>
    </row>
    <row r="155" spans="1:5" x14ac:dyDescent="0.25">
      <c r="A155" s="12" t="s">
        <v>3</v>
      </c>
      <c r="B155">
        <v>4.2</v>
      </c>
      <c r="C155" s="16" t="s">
        <v>26</v>
      </c>
      <c r="D155" s="2">
        <v>2014</v>
      </c>
      <c r="E155" s="50">
        <v>39.245428907013007</v>
      </c>
    </row>
    <row r="156" spans="1:5" x14ac:dyDescent="0.25">
      <c r="A156" s="12" t="s">
        <v>3</v>
      </c>
      <c r="B156">
        <v>6.2</v>
      </c>
      <c r="C156" s="16" t="s">
        <v>26</v>
      </c>
      <c r="D156" s="2">
        <v>2014</v>
      </c>
      <c r="E156" s="50">
        <v>25.333882296340995</v>
      </c>
    </row>
    <row r="157" spans="1:5" x14ac:dyDescent="0.25">
      <c r="A157" s="12" t="s">
        <v>3</v>
      </c>
      <c r="B157">
        <v>7.3</v>
      </c>
      <c r="C157" s="16" t="s">
        <v>26</v>
      </c>
      <c r="D157" s="2">
        <v>2014</v>
      </c>
      <c r="E157" s="50">
        <v>42.035774541030001</v>
      </c>
    </row>
    <row r="158" spans="1:5" x14ac:dyDescent="0.25">
      <c r="A158" s="12" t="s">
        <v>3</v>
      </c>
      <c r="B158">
        <v>9.3000000000000007</v>
      </c>
      <c r="C158" s="16" t="s">
        <v>26</v>
      </c>
      <c r="D158" s="2">
        <v>2014</v>
      </c>
      <c r="E158" s="50">
        <v>35.603884416989999</v>
      </c>
    </row>
    <row r="159" spans="1:5" x14ac:dyDescent="0.25">
      <c r="A159" s="12" t="s">
        <v>3</v>
      </c>
      <c r="B159">
        <v>11.1</v>
      </c>
      <c r="C159" s="16" t="s">
        <v>26</v>
      </c>
      <c r="D159" s="2">
        <v>2014</v>
      </c>
      <c r="E159" s="50">
        <v>46.882735587989998</v>
      </c>
    </row>
    <row r="160" spans="1:5" x14ac:dyDescent="0.25">
      <c r="A160" s="12" t="s">
        <v>3</v>
      </c>
      <c r="B160">
        <v>11.2</v>
      </c>
      <c r="C160" s="16" t="s">
        <v>26</v>
      </c>
      <c r="D160" s="2">
        <v>2014</v>
      </c>
      <c r="E160" s="50">
        <v>28.899440588687</v>
      </c>
    </row>
    <row r="161" spans="1:5" x14ac:dyDescent="0.25">
      <c r="A161" s="12" t="s">
        <v>3</v>
      </c>
      <c r="B161">
        <v>12.2</v>
      </c>
      <c r="C161" s="16" t="s">
        <v>26</v>
      </c>
      <c r="D161" s="2">
        <v>2014</v>
      </c>
      <c r="E161" s="50">
        <v>35.599814668434</v>
      </c>
    </row>
    <row r="162" spans="1:5" x14ac:dyDescent="0.25">
      <c r="A162" s="12" t="s">
        <v>3</v>
      </c>
      <c r="B162">
        <v>12.3</v>
      </c>
      <c r="C162" s="16" t="s">
        <v>26</v>
      </c>
      <c r="D162" s="2">
        <v>2014</v>
      </c>
      <c r="E162" s="50">
        <v>33.900097634889995</v>
      </c>
    </row>
    <row r="163" spans="1:5" x14ac:dyDescent="0.25">
      <c r="A163" s="12" t="s">
        <v>3</v>
      </c>
      <c r="B163">
        <v>14.1</v>
      </c>
      <c r="C163" s="16" t="s">
        <v>26</v>
      </c>
      <c r="D163" s="2">
        <v>2014</v>
      </c>
      <c r="E163" s="50">
        <v>20.155750633029999</v>
      </c>
    </row>
    <row r="164" spans="1:5" x14ac:dyDescent="0.25">
      <c r="A164" s="12" t="s">
        <v>3</v>
      </c>
      <c r="B164">
        <v>16.2</v>
      </c>
      <c r="C164" s="16" t="s">
        <v>26</v>
      </c>
      <c r="D164" s="2">
        <v>2014</v>
      </c>
      <c r="E164" s="50">
        <v>47.088146739215006</v>
      </c>
    </row>
    <row r="165" spans="1:5" x14ac:dyDescent="0.25">
      <c r="A165" s="12" t="s">
        <v>3</v>
      </c>
      <c r="B165">
        <v>16.3</v>
      </c>
      <c r="C165" s="16" t="s">
        <v>26</v>
      </c>
      <c r="D165" s="2">
        <v>2014</v>
      </c>
      <c r="E165" s="50">
        <v>68.132820075333001</v>
      </c>
    </row>
    <row r="166" spans="1:5" x14ac:dyDescent="0.25">
      <c r="A166" s="12" t="s">
        <v>3</v>
      </c>
      <c r="B166">
        <v>17.100000000000001</v>
      </c>
      <c r="C166" s="16" t="s">
        <v>26</v>
      </c>
      <c r="D166" s="2">
        <v>2014</v>
      </c>
      <c r="E166" s="50">
        <v>35.739449561107989</v>
      </c>
    </row>
    <row r="167" spans="1:5" x14ac:dyDescent="0.25">
      <c r="A167" s="12" t="s">
        <v>3</v>
      </c>
      <c r="B167">
        <v>17.3</v>
      </c>
      <c r="C167" s="16" t="s">
        <v>26</v>
      </c>
      <c r="D167" s="2">
        <v>2014</v>
      </c>
      <c r="E167" s="50">
        <v>29.634070121682001</v>
      </c>
    </row>
    <row r="168" spans="1:5" x14ac:dyDescent="0.25">
      <c r="A168" s="12" t="s">
        <v>3</v>
      </c>
      <c r="B168">
        <v>19.2</v>
      </c>
      <c r="C168" s="16" t="s">
        <v>26</v>
      </c>
      <c r="D168" s="2">
        <v>2014</v>
      </c>
      <c r="E168" s="50">
        <v>44.165739603573002</v>
      </c>
    </row>
    <row r="169" spans="1:5" x14ac:dyDescent="0.25">
      <c r="A169" s="12" t="s">
        <v>3</v>
      </c>
      <c r="B169">
        <v>19.3</v>
      </c>
      <c r="C169" s="16" t="s">
        <v>26</v>
      </c>
      <c r="D169" s="2">
        <v>2014</v>
      </c>
      <c r="E169" s="50">
        <v>36.785291605590004</v>
      </c>
    </row>
    <row r="170" spans="1:5" x14ac:dyDescent="0.25">
      <c r="A170" s="12" t="s">
        <v>3</v>
      </c>
      <c r="B170">
        <v>21.3</v>
      </c>
      <c r="C170" s="16" t="s">
        <v>26</v>
      </c>
      <c r="D170" s="2">
        <v>2014</v>
      </c>
      <c r="E170" s="50">
        <v>51.05051766651399</v>
      </c>
    </row>
    <row r="171" spans="1:5" x14ac:dyDescent="0.25">
      <c r="A171" s="12" t="s">
        <v>3</v>
      </c>
      <c r="B171">
        <v>22.1</v>
      </c>
      <c r="C171" s="16" t="s">
        <v>26</v>
      </c>
      <c r="D171" s="2">
        <v>2014</v>
      </c>
      <c r="E171" s="50">
        <v>48.860544971609009</v>
      </c>
    </row>
    <row r="172" spans="1:5" x14ac:dyDescent="0.25">
      <c r="A172" s="12" t="s">
        <v>3</v>
      </c>
      <c r="B172">
        <v>22.3</v>
      </c>
      <c r="C172" s="16" t="s">
        <v>26</v>
      </c>
      <c r="D172" s="2">
        <v>2014</v>
      </c>
      <c r="E172" s="50">
        <v>46.639928020349991</v>
      </c>
    </row>
    <row r="173" spans="1:5" x14ac:dyDescent="0.25">
      <c r="A173" s="12" t="s">
        <v>3</v>
      </c>
      <c r="B173">
        <v>23.1</v>
      </c>
      <c r="C173" s="16" t="s">
        <v>26</v>
      </c>
      <c r="D173" s="2">
        <v>2014</v>
      </c>
      <c r="E173" s="50">
        <v>34.228982242746014</v>
      </c>
    </row>
    <row r="174" spans="1:5" x14ac:dyDescent="0.25">
      <c r="A174" s="12" t="s">
        <v>3</v>
      </c>
      <c r="B174">
        <v>24.3</v>
      </c>
      <c r="C174" s="16" t="s">
        <v>26</v>
      </c>
      <c r="D174" s="2">
        <v>2014</v>
      </c>
      <c r="E174" s="50">
        <v>1.622951915921</v>
      </c>
    </row>
    <row r="175" spans="1:5" x14ac:dyDescent="0.25">
      <c r="A175" s="12" t="s">
        <v>3</v>
      </c>
      <c r="B175">
        <v>26.2</v>
      </c>
      <c r="C175" s="16" t="s">
        <v>26</v>
      </c>
      <c r="D175" s="2">
        <v>2014</v>
      </c>
      <c r="E175" s="50">
        <v>19.033994489188803</v>
      </c>
    </row>
    <row r="176" spans="1:5" x14ac:dyDescent="0.25">
      <c r="A176" s="12" t="s">
        <v>3</v>
      </c>
      <c r="B176">
        <v>3.1</v>
      </c>
      <c r="C176" s="16" t="s">
        <v>26</v>
      </c>
      <c r="D176" s="2">
        <v>2015</v>
      </c>
      <c r="E176" s="50">
        <v>52.845979230371078</v>
      </c>
    </row>
    <row r="177" spans="1:5" x14ac:dyDescent="0.25">
      <c r="A177" s="12" t="s">
        <v>3</v>
      </c>
      <c r="B177">
        <v>3.2</v>
      </c>
      <c r="C177" s="16" t="s">
        <v>26</v>
      </c>
      <c r="D177" s="2">
        <v>2015</v>
      </c>
      <c r="E177" s="50">
        <v>68.299413873214888</v>
      </c>
    </row>
    <row r="178" spans="1:5" x14ac:dyDescent="0.25">
      <c r="A178" s="12" t="s">
        <v>3</v>
      </c>
      <c r="B178">
        <v>4.0999999999999996</v>
      </c>
      <c r="C178" s="16" t="s">
        <v>26</v>
      </c>
      <c r="D178" s="2">
        <v>2015</v>
      </c>
      <c r="E178" s="50">
        <v>11.685010323341</v>
      </c>
    </row>
    <row r="179" spans="1:5" x14ac:dyDescent="0.25">
      <c r="A179" s="12" t="s">
        <v>3</v>
      </c>
      <c r="B179">
        <v>4.2</v>
      </c>
      <c r="C179" s="16" t="s">
        <v>26</v>
      </c>
      <c r="D179" s="2">
        <v>2015</v>
      </c>
      <c r="E179" s="50">
        <v>46.00717063863501</v>
      </c>
    </row>
    <row r="180" spans="1:5" x14ac:dyDescent="0.25">
      <c r="A180" s="12" t="s">
        <v>3</v>
      </c>
      <c r="B180">
        <v>6.2</v>
      </c>
      <c r="C180" s="16" t="s">
        <v>26</v>
      </c>
      <c r="D180" s="2">
        <v>2015</v>
      </c>
      <c r="E180" s="50">
        <v>48.514446411912004</v>
      </c>
    </row>
    <row r="181" spans="1:5" x14ac:dyDescent="0.25">
      <c r="A181" s="12" t="s">
        <v>3</v>
      </c>
      <c r="B181">
        <v>7.3</v>
      </c>
      <c r="C181" s="16" t="s">
        <v>26</v>
      </c>
      <c r="D181" s="2">
        <v>2015</v>
      </c>
      <c r="E181" s="50">
        <v>76.502462227468001</v>
      </c>
    </row>
    <row r="182" spans="1:5" x14ac:dyDescent="0.25">
      <c r="A182" s="12" t="s">
        <v>3</v>
      </c>
      <c r="B182">
        <v>9.3000000000000007</v>
      </c>
      <c r="C182" s="16" t="s">
        <v>26</v>
      </c>
      <c r="D182" s="2">
        <v>2015</v>
      </c>
      <c r="E182" s="50">
        <v>57.960311309191994</v>
      </c>
    </row>
    <row r="183" spans="1:5" x14ac:dyDescent="0.25">
      <c r="A183" s="12" t="s">
        <v>3</v>
      </c>
      <c r="B183">
        <v>11.1</v>
      </c>
      <c r="C183" s="16" t="s">
        <v>26</v>
      </c>
      <c r="D183" s="2">
        <v>2015</v>
      </c>
      <c r="E183" s="50">
        <v>81.617539961081604</v>
      </c>
    </row>
    <row r="184" spans="1:5" x14ac:dyDescent="0.25">
      <c r="A184" s="12" t="s">
        <v>3</v>
      </c>
      <c r="B184">
        <v>11.2</v>
      </c>
      <c r="C184" s="16" t="s">
        <v>26</v>
      </c>
      <c r="D184" s="2">
        <v>2015</v>
      </c>
      <c r="E184" s="50">
        <v>46.215634211093004</v>
      </c>
    </row>
    <row r="185" spans="1:5" x14ac:dyDescent="0.25">
      <c r="A185" s="12" t="s">
        <v>3</v>
      </c>
      <c r="B185">
        <v>12.2</v>
      </c>
      <c r="C185" s="16" t="s">
        <v>26</v>
      </c>
      <c r="D185" s="2">
        <v>2015</v>
      </c>
      <c r="E185" s="50">
        <v>52.683634844421</v>
      </c>
    </row>
    <row r="186" spans="1:5" x14ac:dyDescent="0.25">
      <c r="A186" s="12" t="s">
        <v>3</v>
      </c>
      <c r="B186">
        <v>12.3</v>
      </c>
      <c r="C186" s="16" t="s">
        <v>26</v>
      </c>
      <c r="D186" s="2">
        <v>2015</v>
      </c>
      <c r="E186" s="50">
        <v>58.306502651487008</v>
      </c>
    </row>
    <row r="187" spans="1:5" x14ac:dyDescent="0.25">
      <c r="A187" s="12" t="s">
        <v>3</v>
      </c>
      <c r="B187">
        <v>14.1</v>
      </c>
      <c r="C187" s="16" t="s">
        <v>26</v>
      </c>
      <c r="D187" s="2">
        <v>2015</v>
      </c>
      <c r="E187" s="50">
        <v>16.089184554055002</v>
      </c>
    </row>
    <row r="188" spans="1:5" x14ac:dyDescent="0.25">
      <c r="A188" s="12" t="s">
        <v>3</v>
      </c>
      <c r="B188">
        <v>16.2</v>
      </c>
      <c r="C188" s="16" t="s">
        <v>26</v>
      </c>
      <c r="D188" s="2">
        <v>2015</v>
      </c>
      <c r="E188" s="50">
        <v>60.442553356537005</v>
      </c>
    </row>
    <row r="189" spans="1:5" x14ac:dyDescent="0.25">
      <c r="A189" s="12" t="s">
        <v>3</v>
      </c>
      <c r="B189">
        <v>16.3</v>
      </c>
      <c r="C189" s="16" t="s">
        <v>26</v>
      </c>
      <c r="D189" s="2">
        <v>2015</v>
      </c>
      <c r="E189" s="50">
        <v>119.26618740489899</v>
      </c>
    </row>
    <row r="190" spans="1:5" x14ac:dyDescent="0.25">
      <c r="A190" s="12" t="s">
        <v>3</v>
      </c>
      <c r="B190">
        <v>17.100000000000001</v>
      </c>
      <c r="C190" s="16" t="s">
        <v>26</v>
      </c>
      <c r="D190" s="2">
        <v>2015</v>
      </c>
      <c r="E190" s="50">
        <v>34.120942835661005</v>
      </c>
    </row>
    <row r="191" spans="1:5" x14ac:dyDescent="0.25">
      <c r="A191" s="12" t="s">
        <v>3</v>
      </c>
      <c r="B191">
        <v>17.3</v>
      </c>
      <c r="C191" s="16" t="s">
        <v>26</v>
      </c>
      <c r="D191" s="2">
        <v>2015</v>
      </c>
      <c r="E191" s="50">
        <v>53.588829693475006</v>
      </c>
    </row>
    <row r="192" spans="1:5" x14ac:dyDescent="0.25">
      <c r="A192" s="12" t="s">
        <v>3</v>
      </c>
      <c r="B192">
        <v>19.2</v>
      </c>
      <c r="C192" s="16" t="s">
        <v>26</v>
      </c>
      <c r="D192" s="2">
        <v>2015</v>
      </c>
      <c r="E192" s="50">
        <v>63.33266551556099</v>
      </c>
    </row>
    <row r="193" spans="1:5" x14ac:dyDescent="0.25">
      <c r="A193" s="12" t="s">
        <v>3</v>
      </c>
      <c r="B193">
        <v>19.3</v>
      </c>
      <c r="C193" s="16" t="s">
        <v>26</v>
      </c>
      <c r="D193" s="2">
        <v>2015</v>
      </c>
      <c r="E193" s="50">
        <v>52.918512463466996</v>
      </c>
    </row>
    <row r="194" spans="1:5" x14ac:dyDescent="0.25">
      <c r="A194" s="12" t="s">
        <v>3</v>
      </c>
      <c r="B194">
        <v>21.3</v>
      </c>
      <c r="C194" s="16" t="s">
        <v>26</v>
      </c>
      <c r="D194" s="2">
        <v>2015</v>
      </c>
      <c r="E194" s="50">
        <v>70.082111695509994</v>
      </c>
    </row>
    <row r="195" spans="1:5" x14ac:dyDescent="0.25">
      <c r="A195" s="12" t="s">
        <v>3</v>
      </c>
      <c r="B195">
        <v>22.1</v>
      </c>
      <c r="C195" s="16" t="s">
        <v>26</v>
      </c>
      <c r="D195" s="2">
        <v>2015</v>
      </c>
      <c r="E195" s="50">
        <v>54.967475562665697</v>
      </c>
    </row>
    <row r="196" spans="1:5" x14ac:dyDescent="0.25">
      <c r="A196" s="12" t="s">
        <v>3</v>
      </c>
      <c r="B196">
        <v>22.3</v>
      </c>
      <c r="C196" s="16" t="s">
        <v>26</v>
      </c>
      <c r="D196" s="2">
        <v>2015</v>
      </c>
      <c r="E196" s="50">
        <v>84.99262178374299</v>
      </c>
    </row>
    <row r="197" spans="1:5" x14ac:dyDescent="0.25">
      <c r="A197" s="12" t="s">
        <v>3</v>
      </c>
      <c r="B197">
        <v>23.1</v>
      </c>
      <c r="C197" s="16" t="s">
        <v>26</v>
      </c>
      <c r="D197" s="2">
        <v>2015</v>
      </c>
      <c r="E197" s="50">
        <v>48.311555918031999</v>
      </c>
    </row>
    <row r="198" spans="1:5" x14ac:dyDescent="0.25">
      <c r="A198" s="12" t="s">
        <v>3</v>
      </c>
      <c r="B198">
        <v>24.3</v>
      </c>
      <c r="C198" s="16" t="s">
        <v>26</v>
      </c>
      <c r="D198" s="2">
        <v>2015</v>
      </c>
      <c r="E198" s="50">
        <v>90.398772831222004</v>
      </c>
    </row>
    <row r="199" spans="1:5" x14ac:dyDescent="0.25">
      <c r="A199" s="12" t="s">
        <v>3</v>
      </c>
      <c r="B199">
        <v>26.2</v>
      </c>
      <c r="C199" s="16" t="s">
        <v>26</v>
      </c>
      <c r="D199" s="2">
        <v>2015</v>
      </c>
      <c r="E199" s="50">
        <v>28.260761801459996</v>
      </c>
    </row>
    <row r="200" spans="1:5" x14ac:dyDescent="0.25">
      <c r="A200" s="12" t="s">
        <v>9</v>
      </c>
      <c r="B200">
        <v>1</v>
      </c>
      <c r="C200" s="16" t="s">
        <v>26</v>
      </c>
      <c r="D200" s="2">
        <v>2014</v>
      </c>
      <c r="E200" s="52">
        <v>0.4702921739999999</v>
      </c>
    </row>
    <row r="201" spans="1:5" x14ac:dyDescent="0.25">
      <c r="A201" s="12" t="s">
        <v>9</v>
      </c>
      <c r="B201">
        <v>4</v>
      </c>
      <c r="C201" s="16" t="s">
        <v>26</v>
      </c>
      <c r="D201" s="2">
        <v>2014</v>
      </c>
      <c r="E201" s="52">
        <v>0.73397339399999995</v>
      </c>
    </row>
    <row r="202" spans="1:5" x14ac:dyDescent="0.25">
      <c r="A202" s="12" t="s">
        <v>9</v>
      </c>
      <c r="B202">
        <v>6</v>
      </c>
      <c r="C202" s="16" t="s">
        <v>26</v>
      </c>
      <c r="D202" s="2">
        <v>2014</v>
      </c>
      <c r="E202" s="52">
        <v>0.24717726000000001</v>
      </c>
    </row>
    <row r="203" spans="1:5" x14ac:dyDescent="0.25">
      <c r="A203" s="12" t="s">
        <v>9</v>
      </c>
      <c r="B203">
        <v>11</v>
      </c>
      <c r="C203" s="16" t="s">
        <v>26</v>
      </c>
      <c r="D203" s="2">
        <v>2014</v>
      </c>
      <c r="E203" s="52">
        <v>0.17434296000000002</v>
      </c>
    </row>
    <row r="204" spans="1:5" x14ac:dyDescent="0.25">
      <c r="A204" s="12" t="s">
        <v>9</v>
      </c>
      <c r="B204">
        <v>12</v>
      </c>
      <c r="C204" s="16" t="s">
        <v>26</v>
      </c>
      <c r="D204" s="2">
        <v>2014</v>
      </c>
      <c r="E204" s="52">
        <v>0.11686617800000001</v>
      </c>
    </row>
    <row r="205" spans="1:5" x14ac:dyDescent="0.25">
      <c r="A205" s="12" t="s">
        <v>8</v>
      </c>
      <c r="B205" t="s">
        <v>57</v>
      </c>
      <c r="C205" s="16" t="s">
        <v>27</v>
      </c>
      <c r="D205">
        <v>2011</v>
      </c>
      <c r="E205">
        <v>37.70317</v>
      </c>
    </row>
    <row r="206" spans="1:5" x14ac:dyDescent="0.25">
      <c r="A206" s="12" t="s">
        <v>8</v>
      </c>
      <c r="B206" t="s">
        <v>57</v>
      </c>
      <c r="C206" s="16" t="s">
        <v>27</v>
      </c>
      <c r="D206">
        <v>2012</v>
      </c>
      <c r="E206">
        <v>17.866420000000002</v>
      </c>
    </row>
    <row r="207" spans="1:5" x14ac:dyDescent="0.25">
      <c r="A207" s="12" t="s">
        <v>8</v>
      </c>
      <c r="B207" t="s">
        <v>57</v>
      </c>
      <c r="C207" s="16" t="s">
        <v>27</v>
      </c>
      <c r="D207">
        <v>2013</v>
      </c>
      <c r="E207">
        <v>10.559609999999999</v>
      </c>
    </row>
    <row r="208" spans="1:5" x14ac:dyDescent="0.25">
      <c r="A208" s="12" t="s">
        <v>8</v>
      </c>
      <c r="B208" t="s">
        <v>57</v>
      </c>
      <c r="C208" s="16" t="s">
        <v>27</v>
      </c>
      <c r="D208">
        <v>2014</v>
      </c>
      <c r="E208">
        <v>59.785249999999998</v>
      </c>
    </row>
    <row r="209" spans="1:5" x14ac:dyDescent="0.25">
      <c r="A209" s="12" t="s">
        <v>8</v>
      </c>
      <c r="B209" t="s">
        <v>57</v>
      </c>
      <c r="C209" s="16" t="s">
        <v>27</v>
      </c>
      <c r="D209">
        <v>2015</v>
      </c>
      <c r="E209">
        <v>96.868489999999994</v>
      </c>
    </row>
    <row r="210" spans="1:5" x14ac:dyDescent="0.25">
      <c r="A210" s="12" t="s">
        <v>8</v>
      </c>
      <c r="B210" t="s">
        <v>58</v>
      </c>
      <c r="C210" s="16" t="s">
        <v>26</v>
      </c>
      <c r="D210">
        <v>2011</v>
      </c>
      <c r="E210">
        <v>40.645859999999999</v>
      </c>
    </row>
    <row r="211" spans="1:5" x14ac:dyDescent="0.25">
      <c r="A211" s="12" t="s">
        <v>8</v>
      </c>
      <c r="B211" t="s">
        <v>58</v>
      </c>
      <c r="C211" s="16" t="s">
        <v>26</v>
      </c>
      <c r="D211">
        <v>2012</v>
      </c>
      <c r="E211">
        <v>24.958449999999999</v>
      </c>
    </row>
    <row r="212" spans="1:5" x14ac:dyDescent="0.25">
      <c r="A212" s="12" t="s">
        <v>8</v>
      </c>
      <c r="B212" t="s">
        <v>58</v>
      </c>
      <c r="C212" s="16" t="s">
        <v>26</v>
      </c>
      <c r="D212">
        <v>2013</v>
      </c>
      <c r="E212">
        <v>39.944870000000002</v>
      </c>
    </row>
    <row r="213" spans="1:5" x14ac:dyDescent="0.25">
      <c r="A213" s="12" t="s">
        <v>8</v>
      </c>
      <c r="B213" t="s">
        <v>58</v>
      </c>
      <c r="C213" s="16" t="s">
        <v>26</v>
      </c>
      <c r="D213">
        <v>2014</v>
      </c>
      <c r="E213">
        <v>49.785690000000002</v>
      </c>
    </row>
    <row r="214" spans="1:5" x14ac:dyDescent="0.25">
      <c r="A214" s="12" t="s">
        <v>8</v>
      </c>
      <c r="B214" t="s">
        <v>58</v>
      </c>
      <c r="C214" s="16" t="s">
        <v>26</v>
      </c>
      <c r="D214">
        <v>2015</v>
      </c>
      <c r="E214">
        <v>43.728879999999997</v>
      </c>
    </row>
    <row r="215" spans="1:5" x14ac:dyDescent="0.25">
      <c r="A215" s="12" t="s">
        <v>2</v>
      </c>
      <c r="B215" s="16" t="s">
        <v>59</v>
      </c>
      <c r="C215" s="16" t="s">
        <v>26</v>
      </c>
      <c r="D215">
        <v>2012</v>
      </c>
      <c r="E215" s="50">
        <v>10.779318</v>
      </c>
    </row>
    <row r="216" spans="1:5" x14ac:dyDescent="0.25">
      <c r="A216" s="12" t="s">
        <v>2</v>
      </c>
      <c r="B216" s="16" t="s">
        <v>59</v>
      </c>
      <c r="C216" s="16" t="s">
        <v>26</v>
      </c>
      <c r="D216">
        <v>2013</v>
      </c>
      <c r="E216" s="50">
        <v>6.1066310000000001</v>
      </c>
    </row>
    <row r="217" spans="1:5" x14ac:dyDescent="0.25">
      <c r="A217" s="12" t="s">
        <v>2</v>
      </c>
      <c r="B217" s="16" t="s">
        <v>59</v>
      </c>
      <c r="C217" s="16" t="s">
        <v>26</v>
      </c>
      <c r="D217">
        <v>2014</v>
      </c>
      <c r="E217" s="50">
        <v>13.759501</v>
      </c>
    </row>
    <row r="218" spans="1:5" x14ac:dyDescent="0.25">
      <c r="A218" s="12" t="s">
        <v>2</v>
      </c>
      <c r="B218" s="16" t="s">
        <v>59</v>
      </c>
      <c r="C218" s="16" t="s">
        <v>26</v>
      </c>
      <c r="D218">
        <v>2015</v>
      </c>
      <c r="E218" s="50">
        <v>4.9759320000000002</v>
      </c>
    </row>
    <row r="219" spans="1:5" x14ac:dyDescent="0.25">
      <c r="A219" s="12" t="s">
        <v>2</v>
      </c>
      <c r="B219" s="16" t="s">
        <v>60</v>
      </c>
      <c r="C219" s="16" t="s">
        <v>27</v>
      </c>
      <c r="D219">
        <v>2012</v>
      </c>
      <c r="E219" s="50">
        <v>11.241737000000001</v>
      </c>
    </row>
    <row r="220" spans="1:5" x14ac:dyDescent="0.25">
      <c r="A220" s="12" t="s">
        <v>2</v>
      </c>
      <c r="B220" s="16" t="s">
        <v>60</v>
      </c>
      <c r="C220" s="16" t="s">
        <v>27</v>
      </c>
      <c r="D220">
        <v>2013</v>
      </c>
      <c r="E220" s="50">
        <v>15.598779</v>
      </c>
    </row>
    <row r="221" spans="1:5" x14ac:dyDescent="0.25">
      <c r="A221" s="12" t="s">
        <v>2</v>
      </c>
      <c r="B221" s="16" t="s">
        <v>60</v>
      </c>
      <c r="C221" s="16" t="s">
        <v>27</v>
      </c>
      <c r="D221">
        <v>2014</v>
      </c>
      <c r="E221" s="50">
        <v>7.1193460000000002</v>
      </c>
    </row>
    <row r="222" spans="1:5" x14ac:dyDescent="0.25">
      <c r="A222" s="12" t="s">
        <v>2</v>
      </c>
      <c r="B222" s="16" t="s">
        <v>60</v>
      </c>
      <c r="C222" s="16" t="s">
        <v>27</v>
      </c>
      <c r="D222">
        <v>2015</v>
      </c>
      <c r="E222" s="50">
        <v>16.179563999999999</v>
      </c>
    </row>
    <row r="223" spans="1:5" x14ac:dyDescent="0.25">
      <c r="A223" s="12" t="s">
        <v>2</v>
      </c>
      <c r="B223" s="16" t="s">
        <v>61</v>
      </c>
      <c r="C223" s="16" t="s">
        <v>27</v>
      </c>
      <c r="D223">
        <v>2012</v>
      </c>
      <c r="E223" s="50">
        <v>7.7082629999999996</v>
      </c>
    </row>
    <row r="224" spans="1:5" x14ac:dyDescent="0.25">
      <c r="A224" s="12" t="s">
        <v>2</v>
      </c>
      <c r="B224" s="16" t="s">
        <v>61</v>
      </c>
      <c r="C224" s="16" t="s">
        <v>27</v>
      </c>
      <c r="D224">
        <v>2013</v>
      </c>
      <c r="E224" s="50">
        <v>2.0076040000000002</v>
      </c>
    </row>
    <row r="225" spans="1:5" x14ac:dyDescent="0.25">
      <c r="A225" s="12" t="s">
        <v>2</v>
      </c>
      <c r="B225" s="16" t="s">
        <v>61</v>
      </c>
      <c r="C225" s="16" t="s">
        <v>27</v>
      </c>
      <c r="D225">
        <v>2014</v>
      </c>
      <c r="E225" s="50">
        <v>7.4040609999999996</v>
      </c>
    </row>
    <row r="226" spans="1:5" x14ac:dyDescent="0.25">
      <c r="A226" s="12" t="s">
        <v>2</v>
      </c>
      <c r="B226" s="16" t="s">
        <v>61</v>
      </c>
      <c r="C226" s="16" t="s">
        <v>27</v>
      </c>
      <c r="D226">
        <v>2015</v>
      </c>
      <c r="E226" s="50">
        <v>14.018611999999999</v>
      </c>
    </row>
    <row r="227" spans="1:5" x14ac:dyDescent="0.25">
      <c r="A227" s="12" t="s">
        <v>2</v>
      </c>
      <c r="B227" s="16" t="s">
        <v>62</v>
      </c>
      <c r="C227" s="16" t="s">
        <v>26</v>
      </c>
      <c r="D227">
        <v>2012</v>
      </c>
      <c r="E227" s="50">
        <v>18.423957000000001</v>
      </c>
    </row>
    <row r="228" spans="1:5" x14ac:dyDescent="0.25">
      <c r="A228" s="12" t="s">
        <v>2</v>
      </c>
      <c r="B228" s="16" t="s">
        <v>62</v>
      </c>
      <c r="C228" s="16" t="s">
        <v>26</v>
      </c>
      <c r="D228">
        <v>2013</v>
      </c>
      <c r="E228" s="50">
        <v>29.322621999999999</v>
      </c>
    </row>
    <row r="229" spans="1:5" x14ac:dyDescent="0.25">
      <c r="A229" s="12" t="s">
        <v>2</v>
      </c>
      <c r="B229" s="16" t="s">
        <v>62</v>
      </c>
      <c r="C229" s="16" t="s">
        <v>26</v>
      </c>
      <c r="D229">
        <v>2014</v>
      </c>
      <c r="E229" s="50">
        <v>16.292902000000002</v>
      </c>
    </row>
    <row r="230" spans="1:5" x14ac:dyDescent="0.25">
      <c r="A230" s="12" t="s">
        <v>2</v>
      </c>
      <c r="B230" s="16" t="s">
        <v>62</v>
      </c>
      <c r="C230" s="16" t="s">
        <v>26</v>
      </c>
      <c r="D230">
        <v>2015</v>
      </c>
      <c r="E230" s="50">
        <v>0</v>
      </c>
    </row>
    <row r="231" spans="1:5" x14ac:dyDescent="0.25">
      <c r="B231" s="16"/>
    </row>
    <row r="232" spans="1:5" x14ac:dyDescent="0.25">
      <c r="B232" s="16"/>
    </row>
    <row r="233" spans="1:5" x14ac:dyDescent="0.25">
      <c r="B233" s="16"/>
    </row>
    <row r="234" spans="1:5" x14ac:dyDescent="0.25">
      <c r="B234" s="16"/>
    </row>
  </sheetData>
  <autoFilter ref="A1:G1">
    <sortState ref="A2:G79">
      <sortCondition descending="1" ref="A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workbookViewId="0">
      <selection activeCell="G56" sqref="G56"/>
    </sheetView>
  </sheetViews>
  <sheetFormatPr defaultRowHeight="15" x14ac:dyDescent="0.25"/>
  <cols>
    <col min="15" max="15" width="13.140625" bestFit="1" customWidth="1"/>
    <col min="16" max="16" width="20.7109375" bestFit="1" customWidth="1"/>
    <col min="17" max="17" width="17.42578125" customWidth="1"/>
    <col min="18" max="18" width="19.85546875" bestFit="1" customWidth="1"/>
  </cols>
  <sheetData>
    <row r="1" spans="1:18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I1" s="46"/>
      <c r="J1" s="46"/>
      <c r="K1" s="47"/>
      <c r="L1" s="48"/>
      <c r="M1" s="49"/>
      <c r="O1" s="19" t="s">
        <v>33</v>
      </c>
      <c r="P1" t="s">
        <v>53</v>
      </c>
      <c r="Q1" t="s">
        <v>54</v>
      </c>
      <c r="R1" t="s">
        <v>55</v>
      </c>
    </row>
    <row r="2" spans="1:18" x14ac:dyDescent="0.25">
      <c r="A2">
        <v>2011</v>
      </c>
      <c r="B2">
        <v>23.452043861243041</v>
      </c>
      <c r="C2">
        <v>4.5788637788655961</v>
      </c>
      <c r="D2">
        <v>1.5885113287342694</v>
      </c>
      <c r="E2">
        <v>1.8823994563804169</v>
      </c>
      <c r="F2">
        <v>12.486065787224014</v>
      </c>
      <c r="G2">
        <v>0.6482647808533899</v>
      </c>
      <c r="I2" s="46" t="s">
        <v>49</v>
      </c>
      <c r="J2" s="46" t="s">
        <v>48</v>
      </c>
      <c r="K2" s="45" t="s">
        <v>51</v>
      </c>
      <c r="L2" s="45" t="s">
        <v>50</v>
      </c>
      <c r="M2" s="45" t="s">
        <v>52</v>
      </c>
      <c r="O2" s="20">
        <v>1</v>
      </c>
      <c r="P2" s="18">
        <v>83.67654603862178</v>
      </c>
      <c r="Q2" s="18">
        <v>72.507093987073105</v>
      </c>
      <c r="R2" s="18">
        <v>11.581627299951531</v>
      </c>
    </row>
    <row r="3" spans="1:18" x14ac:dyDescent="0.25">
      <c r="A3">
        <v>2012</v>
      </c>
      <c r="B3">
        <v>11.148345111979213</v>
      </c>
      <c r="C3">
        <v>12.322574278492283</v>
      </c>
      <c r="D3">
        <v>4.2925414474434866</v>
      </c>
      <c r="E3">
        <v>5.9977010626825571</v>
      </c>
      <c r="F3">
        <v>7.7289411623128679</v>
      </c>
      <c r="G3">
        <v>3.6994482564836635</v>
      </c>
      <c r="I3" s="1">
        <v>1</v>
      </c>
      <c r="J3" s="1">
        <v>2011</v>
      </c>
      <c r="K3" s="40">
        <v>3.7678100933982313</v>
      </c>
      <c r="L3" s="41">
        <v>23.452043861243041</v>
      </c>
      <c r="M3" s="42">
        <f t="shared" ref="M3:M32" si="0">L3-K3</f>
        <v>19.684233767844809</v>
      </c>
      <c r="O3" s="20">
        <v>2</v>
      </c>
      <c r="P3" s="18">
        <v>123.17066418316776</v>
      </c>
      <c r="Q3" s="18">
        <v>143.74592102263361</v>
      </c>
      <c r="R3" s="18">
        <v>14.295345860773452</v>
      </c>
    </row>
    <row r="4" spans="1:18" x14ac:dyDescent="0.25">
      <c r="A4">
        <v>2013</v>
      </c>
      <c r="B4">
        <v>20.605732597297074</v>
      </c>
      <c r="C4">
        <v>32.226103252712221</v>
      </c>
      <c r="D4">
        <v>19.10728323177532</v>
      </c>
      <c r="E4">
        <v>20.814663293615897</v>
      </c>
      <c r="F4">
        <v>36.214896617535196</v>
      </c>
      <c r="G4">
        <v>16.269771518398983</v>
      </c>
      <c r="I4" s="1">
        <v>1</v>
      </c>
      <c r="J4" s="1">
        <v>2012</v>
      </c>
      <c r="K4" s="40">
        <v>14.430646157550678</v>
      </c>
      <c r="L4" s="41">
        <v>11.148345111979213</v>
      </c>
      <c r="M4" s="42">
        <f t="shared" si="0"/>
        <v>-3.2823010455714652</v>
      </c>
      <c r="O4" s="20">
        <v>3</v>
      </c>
      <c r="P4" s="18">
        <v>42.043699336551775</v>
      </c>
      <c r="Q4" s="18">
        <v>49.639974327155869</v>
      </c>
      <c r="R4" s="18">
        <v>6.7616306969909976</v>
      </c>
    </row>
    <row r="5" spans="1:18" x14ac:dyDescent="0.25">
      <c r="A5">
        <v>2014</v>
      </c>
      <c r="B5">
        <v>21.997187461853823</v>
      </c>
      <c r="C5">
        <v>59.143658115801664</v>
      </c>
      <c r="D5">
        <v>6.4460640319366291</v>
      </c>
      <c r="E5">
        <v>15.617248728120618</v>
      </c>
      <c r="F5">
        <v>55.974492961519047</v>
      </c>
      <c r="G5">
        <v>13.206844518128886</v>
      </c>
      <c r="I5" s="1">
        <v>1</v>
      </c>
      <c r="J5" s="1">
        <v>2013</v>
      </c>
      <c r="K5" s="40">
        <v>24.026385480314023</v>
      </c>
      <c r="L5" s="41">
        <v>20.605732597297074</v>
      </c>
      <c r="M5" s="42">
        <f t="shared" si="0"/>
        <v>-3.4206528830169489</v>
      </c>
      <c r="O5" s="20">
        <v>4</v>
      </c>
      <c r="P5" s="18">
        <v>109.30771614249772</v>
      </c>
      <c r="Q5" s="18">
        <v>51.240479278924411</v>
      </c>
      <c r="R5" s="18">
        <v>6.2715178235496234</v>
      </c>
    </row>
    <row r="6" spans="1:18" x14ac:dyDescent="0.25">
      <c r="A6">
        <v>2015</v>
      </c>
      <c r="B6">
        <v>6.4732370062486293</v>
      </c>
      <c r="C6">
        <v>14.899464757295986</v>
      </c>
      <c r="D6">
        <v>10.609299296662067</v>
      </c>
      <c r="E6">
        <v>64.995703601698239</v>
      </c>
      <c r="F6">
        <v>51.15374766070407</v>
      </c>
      <c r="G6">
        <v>23.588162023184807</v>
      </c>
      <c r="I6" s="1">
        <v>1</v>
      </c>
      <c r="J6" s="1">
        <v>2014</v>
      </c>
      <c r="K6" s="40">
        <v>30.282252255810182</v>
      </c>
      <c r="L6" s="41">
        <v>21.997187461853823</v>
      </c>
      <c r="M6" s="42">
        <f t="shared" si="0"/>
        <v>-8.2850647939563586</v>
      </c>
      <c r="O6" s="20">
        <v>5</v>
      </c>
      <c r="P6" s="18">
        <v>163.55814418929521</v>
      </c>
      <c r="Q6" s="18">
        <v>118.01627490523558</v>
      </c>
      <c r="R6" s="18">
        <v>20.9251900340021</v>
      </c>
    </row>
    <row r="7" spans="1:18" x14ac:dyDescent="0.25">
      <c r="I7" s="43">
        <v>1</v>
      </c>
      <c r="J7" s="43">
        <v>2015</v>
      </c>
      <c r="K7" s="44"/>
      <c r="L7" s="41">
        <v>6.4732370062486293</v>
      </c>
      <c r="M7" s="42">
        <f t="shared" si="0"/>
        <v>6.4732370062486293</v>
      </c>
      <c r="O7" s="20">
        <v>6</v>
      </c>
      <c r="P7" s="18">
        <v>57.412491097049724</v>
      </c>
      <c r="Q7" s="18">
        <v>36.940560256917017</v>
      </c>
      <c r="R7" s="18">
        <v>5.6451720657715097</v>
      </c>
    </row>
    <row r="8" spans="1:18" x14ac:dyDescent="0.25">
      <c r="B8">
        <v>2011</v>
      </c>
      <c r="C8">
        <v>2012</v>
      </c>
      <c r="D8">
        <v>2013</v>
      </c>
      <c r="E8">
        <v>2014</v>
      </c>
      <c r="F8">
        <v>2015</v>
      </c>
      <c r="I8" s="1">
        <v>2</v>
      </c>
      <c r="J8" s="1">
        <v>2011</v>
      </c>
      <c r="K8" s="40">
        <v>30.246969564684228</v>
      </c>
      <c r="L8" s="41">
        <v>4.5788637788655961</v>
      </c>
      <c r="M8" s="42">
        <f t="shared" si="0"/>
        <v>-25.668105785818632</v>
      </c>
      <c r="O8" s="20" t="s">
        <v>34</v>
      </c>
      <c r="P8" s="18">
        <v>579.16926098718409</v>
      </c>
      <c r="Q8" s="18">
        <v>472.0903037779396</v>
      </c>
      <c r="R8" s="18">
        <v>14.698691968952467</v>
      </c>
    </row>
    <row r="9" spans="1:18" x14ac:dyDescent="0.25">
      <c r="A9">
        <v>1</v>
      </c>
      <c r="B9">
        <v>23.452043861243041</v>
      </c>
      <c r="C9">
        <v>11.148345111979213</v>
      </c>
      <c r="D9">
        <v>20.605732597297074</v>
      </c>
      <c r="E9">
        <v>21.997187461853823</v>
      </c>
      <c r="F9">
        <v>6.4732370062486293</v>
      </c>
      <c r="I9" s="1">
        <v>2</v>
      </c>
      <c r="J9" s="1">
        <v>2012</v>
      </c>
      <c r="K9" s="40">
        <v>24.597632137224569</v>
      </c>
      <c r="L9" s="41">
        <v>12.322574278492283</v>
      </c>
      <c r="M9" s="42">
        <f t="shared" si="0"/>
        <v>-12.275057858732286</v>
      </c>
    </row>
    <row r="10" spans="1:18" x14ac:dyDescent="0.25">
      <c r="A10">
        <v>2</v>
      </c>
      <c r="B10">
        <v>4.5788637788655961</v>
      </c>
      <c r="C10">
        <v>12.322574278492283</v>
      </c>
      <c r="D10">
        <v>32.226103252712221</v>
      </c>
      <c r="E10">
        <v>59.143658115801664</v>
      </c>
      <c r="F10">
        <v>14.899464757295986</v>
      </c>
      <c r="I10" s="1">
        <v>2</v>
      </c>
      <c r="J10" s="1">
        <v>2013</v>
      </c>
      <c r="K10" s="40">
        <v>32.058157301863403</v>
      </c>
      <c r="L10" s="41">
        <v>32.226103252712221</v>
      </c>
      <c r="M10" s="42">
        <f t="shared" si="0"/>
        <v>0.16794595084881792</v>
      </c>
    </row>
    <row r="11" spans="1:18" x14ac:dyDescent="0.25">
      <c r="A11">
        <v>3</v>
      </c>
      <c r="B11">
        <v>1.5885113287342694</v>
      </c>
      <c r="C11">
        <v>4.2925414474434866</v>
      </c>
      <c r="D11">
        <v>19.10728323177532</v>
      </c>
      <c r="E11">
        <v>6.4460640319366291</v>
      </c>
      <c r="F11">
        <v>10.609299296662067</v>
      </c>
      <c r="I11" s="1">
        <v>2</v>
      </c>
      <c r="J11" s="1">
        <v>2014</v>
      </c>
      <c r="K11" s="40">
        <v>56.843162018861399</v>
      </c>
      <c r="L11" s="41">
        <v>59.143658115801664</v>
      </c>
      <c r="M11" s="42">
        <f t="shared" si="0"/>
        <v>2.3004960969402646</v>
      </c>
    </row>
    <row r="12" spans="1:18" x14ac:dyDescent="0.25">
      <c r="A12">
        <v>4</v>
      </c>
      <c r="B12">
        <v>1.8823994563804169</v>
      </c>
      <c r="C12">
        <v>5.9977010626825571</v>
      </c>
      <c r="D12">
        <v>20.814663293615897</v>
      </c>
      <c r="E12">
        <v>15.617248728120618</v>
      </c>
      <c r="F12">
        <v>64.995703601698239</v>
      </c>
      <c r="I12" s="1">
        <v>2</v>
      </c>
      <c r="J12" s="43">
        <v>2015</v>
      </c>
      <c r="K12" s="44"/>
      <c r="L12" s="41">
        <v>14.899464757295986</v>
      </c>
      <c r="M12" s="42">
        <f t="shared" si="0"/>
        <v>14.899464757295986</v>
      </c>
    </row>
    <row r="13" spans="1:18" x14ac:dyDescent="0.25">
      <c r="A13">
        <v>5</v>
      </c>
      <c r="B13">
        <v>12.486065787224014</v>
      </c>
      <c r="C13">
        <v>7.7289411623128679</v>
      </c>
      <c r="D13">
        <v>36.214896617535196</v>
      </c>
      <c r="E13">
        <v>55.974492961519047</v>
      </c>
      <c r="F13">
        <v>51.15374766070407</v>
      </c>
      <c r="I13" s="1">
        <v>3</v>
      </c>
      <c r="J13" s="1">
        <v>2011</v>
      </c>
      <c r="K13" s="40">
        <v>9.7031163052810268</v>
      </c>
      <c r="L13" s="41">
        <v>1.5885113287342694</v>
      </c>
      <c r="M13" s="42">
        <f t="shared" si="0"/>
        <v>-8.1146049765467581</v>
      </c>
    </row>
    <row r="14" spans="1:18" x14ac:dyDescent="0.25">
      <c r="A14">
        <v>6</v>
      </c>
      <c r="B14">
        <v>0.6482647808533899</v>
      </c>
      <c r="C14">
        <v>3.6994482564836635</v>
      </c>
      <c r="D14">
        <v>16.269771518398983</v>
      </c>
      <c r="E14">
        <v>13.206844518128886</v>
      </c>
      <c r="F14">
        <v>23.588162023184807</v>
      </c>
      <c r="I14" s="1">
        <v>3</v>
      </c>
      <c r="J14" s="1">
        <v>2012</v>
      </c>
      <c r="K14" s="40">
        <v>4.2278309234767981</v>
      </c>
      <c r="L14" s="41">
        <v>4.2925414474434866</v>
      </c>
      <c r="M14" s="42">
        <f t="shared" si="0"/>
        <v>6.4710523966688527E-2</v>
      </c>
    </row>
    <row r="15" spans="1:18" x14ac:dyDescent="0.25">
      <c r="I15" s="1">
        <v>3</v>
      </c>
      <c r="J15" s="1">
        <v>2013</v>
      </c>
      <c r="K15" s="40">
        <v>19.195853054929469</v>
      </c>
      <c r="L15" s="41">
        <v>19.10728323177532</v>
      </c>
      <c r="M15" s="42">
        <f t="shared" si="0"/>
        <v>-8.8569823154148963E-2</v>
      </c>
    </row>
    <row r="16" spans="1:18" x14ac:dyDescent="0.25">
      <c r="A16" s="61" t="s">
        <v>49</v>
      </c>
      <c r="B16" s="61" t="s">
        <v>48</v>
      </c>
      <c r="C16" s="58" t="s">
        <v>47</v>
      </c>
      <c r="D16" s="59"/>
      <c r="E16" s="60"/>
      <c r="I16" s="1">
        <v>3</v>
      </c>
      <c r="J16" s="1">
        <v>2014</v>
      </c>
      <c r="K16" s="40">
        <v>16.51317404346857</v>
      </c>
      <c r="L16" s="41">
        <v>6.4460640319366291</v>
      </c>
      <c r="M16" s="42">
        <f t="shared" si="0"/>
        <v>-10.067110011531941</v>
      </c>
    </row>
    <row r="17" spans="1:13" x14ac:dyDescent="0.25">
      <c r="A17" s="62"/>
      <c r="B17" s="62"/>
      <c r="C17" s="45" t="s">
        <v>51</v>
      </c>
      <c r="D17" s="45" t="s">
        <v>50</v>
      </c>
      <c r="E17" s="45" t="s">
        <v>52</v>
      </c>
      <c r="I17" s="1">
        <v>3</v>
      </c>
      <c r="J17" s="43">
        <v>2015</v>
      </c>
      <c r="K17" s="44"/>
      <c r="L17" s="41">
        <v>10.609299296662067</v>
      </c>
      <c r="M17" s="42">
        <f t="shared" si="0"/>
        <v>10.609299296662067</v>
      </c>
    </row>
    <row r="18" spans="1:13" x14ac:dyDescent="0.25">
      <c r="A18" s="1">
        <v>1</v>
      </c>
      <c r="B18" s="1">
        <v>2011</v>
      </c>
      <c r="C18" s="40">
        <v>3.7678100933982313</v>
      </c>
      <c r="D18" s="56">
        <v>23.452043861243041</v>
      </c>
      <c r="E18" s="42">
        <f>D18-C18</f>
        <v>19.684233767844809</v>
      </c>
      <c r="I18" s="1">
        <v>4</v>
      </c>
      <c r="J18" s="1">
        <v>2011</v>
      </c>
      <c r="K18" s="40">
        <v>9.5670089828788978</v>
      </c>
      <c r="L18" s="41">
        <v>1.8823994563804169</v>
      </c>
      <c r="M18" s="42">
        <f t="shared" si="0"/>
        <v>-7.6846095264984804</v>
      </c>
    </row>
    <row r="19" spans="1:13" x14ac:dyDescent="0.25">
      <c r="A19" s="1">
        <v>2</v>
      </c>
      <c r="B19" s="1">
        <v>2011</v>
      </c>
      <c r="C19" s="55">
        <v>30.246969564684228</v>
      </c>
      <c r="D19" s="54">
        <v>4.5788637788655961</v>
      </c>
      <c r="E19" s="42">
        <f t="shared" ref="E19:E47" si="1">D19-C19</f>
        <v>-25.668105785818632</v>
      </c>
      <c r="I19" s="1">
        <v>4</v>
      </c>
      <c r="J19" s="1">
        <v>2012</v>
      </c>
      <c r="K19" s="40">
        <v>5.9905108913495493</v>
      </c>
      <c r="L19" s="41">
        <v>5.9977010626825571</v>
      </c>
      <c r="M19" s="42">
        <f t="shared" si="0"/>
        <v>7.190171333007811E-3</v>
      </c>
    </row>
    <row r="20" spans="1:13" x14ac:dyDescent="0.25">
      <c r="A20" s="1">
        <v>3</v>
      </c>
      <c r="B20" s="1">
        <v>2011</v>
      </c>
      <c r="C20" s="55">
        <v>9.7031163052810268</v>
      </c>
      <c r="D20" s="54">
        <v>1.5885113287342694</v>
      </c>
      <c r="E20" s="42">
        <f t="shared" si="1"/>
        <v>-8.1146049765467581</v>
      </c>
      <c r="G20" t="s">
        <v>56</v>
      </c>
      <c r="I20" s="1">
        <v>4</v>
      </c>
      <c r="J20" s="1">
        <v>2013</v>
      </c>
      <c r="K20" s="40">
        <v>20.115441999783801</v>
      </c>
      <c r="L20" s="41">
        <v>20.814663293615897</v>
      </c>
      <c r="M20" s="42">
        <f t="shared" si="0"/>
        <v>0.69922129383209608</v>
      </c>
    </row>
    <row r="21" spans="1:13" x14ac:dyDescent="0.25">
      <c r="A21" s="1">
        <v>4</v>
      </c>
      <c r="B21" s="1">
        <v>2011</v>
      </c>
      <c r="C21" s="55">
        <v>9.5670089828788978</v>
      </c>
      <c r="D21" s="54">
        <v>1.8823994563804169</v>
      </c>
      <c r="E21" s="42">
        <f t="shared" si="1"/>
        <v>-7.6846095264984804</v>
      </c>
      <c r="I21" s="1">
        <v>4</v>
      </c>
      <c r="J21" s="1">
        <v>2014</v>
      </c>
      <c r="K21" s="40">
        <v>15.567517404912163</v>
      </c>
      <c r="L21" s="41">
        <v>15.617248728120618</v>
      </c>
      <c r="M21" s="42">
        <f t="shared" si="0"/>
        <v>4.973132320845508E-2</v>
      </c>
    </row>
    <row r="22" spans="1:13" x14ac:dyDescent="0.25">
      <c r="A22" s="1">
        <v>5</v>
      </c>
      <c r="B22" s="1">
        <v>2011</v>
      </c>
      <c r="C22" s="55">
        <v>19.042553013539081</v>
      </c>
      <c r="D22" s="54">
        <v>12.486065787224014</v>
      </c>
      <c r="E22" s="42">
        <f t="shared" si="1"/>
        <v>-6.5564872263150669</v>
      </c>
      <c r="I22" s="1">
        <v>4</v>
      </c>
      <c r="J22" s="43">
        <v>2015</v>
      </c>
      <c r="K22" s="44"/>
      <c r="L22" s="41">
        <v>64.995703601698239</v>
      </c>
      <c r="M22" s="42">
        <f t="shared" si="0"/>
        <v>64.995703601698239</v>
      </c>
    </row>
    <row r="23" spans="1:13" x14ac:dyDescent="0.25">
      <c r="A23" s="1">
        <v>6</v>
      </c>
      <c r="B23" s="1">
        <v>2011</v>
      </c>
      <c r="C23" s="55">
        <v>5.5691700278829366</v>
      </c>
      <c r="D23" s="54">
        <v>0.6482647808533899</v>
      </c>
      <c r="E23" s="42">
        <f t="shared" si="1"/>
        <v>-4.9209052470295465</v>
      </c>
      <c r="I23" s="1">
        <v>5</v>
      </c>
      <c r="J23" s="1">
        <v>2011</v>
      </c>
      <c r="K23" s="40">
        <v>19.042553013539081</v>
      </c>
      <c r="L23" s="41">
        <v>12.486065787224014</v>
      </c>
      <c r="M23" s="42">
        <f t="shared" si="0"/>
        <v>-6.5564872263150669</v>
      </c>
    </row>
    <row r="24" spans="1:13" x14ac:dyDescent="0.25">
      <c r="A24" s="1">
        <v>1</v>
      </c>
      <c r="B24" s="1">
        <v>2012</v>
      </c>
      <c r="C24" s="40">
        <v>14.430646157550678</v>
      </c>
      <c r="D24" s="41">
        <v>11.148345111979213</v>
      </c>
      <c r="E24" s="42">
        <f t="shared" si="1"/>
        <v>-3.2823010455714652</v>
      </c>
      <c r="I24" s="1">
        <v>5</v>
      </c>
      <c r="J24" s="1">
        <v>2012</v>
      </c>
      <c r="K24" s="40">
        <v>7.7123289901518772</v>
      </c>
      <c r="L24" s="41">
        <v>7.7289411623128679</v>
      </c>
      <c r="M24" s="42">
        <f t="shared" si="0"/>
        <v>1.6612172160990646E-2</v>
      </c>
    </row>
    <row r="25" spans="1:13" x14ac:dyDescent="0.25">
      <c r="A25" s="1">
        <v>2</v>
      </c>
      <c r="B25" s="1">
        <v>2012</v>
      </c>
      <c r="C25" s="40">
        <v>24.597632137224569</v>
      </c>
      <c r="D25" s="41">
        <v>12.322574278492283</v>
      </c>
      <c r="E25" s="42">
        <f t="shared" si="1"/>
        <v>-12.275057858732286</v>
      </c>
      <c r="I25" s="1">
        <v>5</v>
      </c>
      <c r="J25" s="1">
        <v>2013</v>
      </c>
      <c r="K25" s="40">
        <v>35.404962770162811</v>
      </c>
      <c r="L25" s="41">
        <v>36.214896617535196</v>
      </c>
      <c r="M25" s="42">
        <f t="shared" si="0"/>
        <v>0.80993384737238472</v>
      </c>
    </row>
    <row r="26" spans="1:13" x14ac:dyDescent="0.25">
      <c r="A26" s="1">
        <v>3</v>
      </c>
      <c r="B26" s="1">
        <v>2012</v>
      </c>
      <c r="C26" s="40">
        <v>4.2278309234767981</v>
      </c>
      <c r="D26" s="41">
        <v>4.2925414474434866</v>
      </c>
      <c r="E26" s="42">
        <f t="shared" si="1"/>
        <v>6.4710523966688527E-2</v>
      </c>
      <c r="I26" s="1">
        <v>5</v>
      </c>
      <c r="J26" s="1">
        <v>2014</v>
      </c>
      <c r="K26" s="40">
        <v>55.856430131381813</v>
      </c>
      <c r="L26" s="41">
        <v>55.974492961519047</v>
      </c>
      <c r="M26" s="42">
        <f t="shared" si="0"/>
        <v>0.11806283013723373</v>
      </c>
    </row>
    <row r="27" spans="1:13" x14ac:dyDescent="0.25">
      <c r="A27" s="1">
        <v>4</v>
      </c>
      <c r="B27" s="1">
        <v>2012</v>
      </c>
      <c r="C27" s="40">
        <v>5.9905108913495493</v>
      </c>
      <c r="D27" s="41">
        <v>5.9977010626825571</v>
      </c>
      <c r="E27" s="42">
        <f t="shared" si="1"/>
        <v>7.190171333007811E-3</v>
      </c>
      <c r="I27" s="1">
        <v>5</v>
      </c>
      <c r="J27" s="43">
        <v>2015</v>
      </c>
      <c r="K27" s="44"/>
      <c r="L27" s="41">
        <v>51.15374766070407</v>
      </c>
      <c r="M27" s="42">
        <f t="shared" si="0"/>
        <v>51.15374766070407</v>
      </c>
    </row>
    <row r="28" spans="1:13" x14ac:dyDescent="0.25">
      <c r="A28" s="1">
        <v>5</v>
      </c>
      <c r="B28" s="1">
        <v>2012</v>
      </c>
      <c r="C28" s="40">
        <v>7.7123289901518772</v>
      </c>
      <c r="D28" s="41">
        <v>7.7289411623128679</v>
      </c>
      <c r="E28" s="42">
        <f t="shared" si="1"/>
        <v>1.6612172160990646E-2</v>
      </c>
      <c r="I28" s="1">
        <v>6</v>
      </c>
      <c r="J28" s="1">
        <v>2011</v>
      </c>
      <c r="K28" s="40">
        <v>5.5691700278829366</v>
      </c>
      <c r="L28" s="41">
        <v>0.6482647808533899</v>
      </c>
      <c r="M28" s="42">
        <f t="shared" si="0"/>
        <v>-4.9209052470295465</v>
      </c>
    </row>
    <row r="29" spans="1:13" x14ac:dyDescent="0.25">
      <c r="A29" s="1">
        <v>6</v>
      </c>
      <c r="B29" s="1">
        <v>2012</v>
      </c>
      <c r="C29" s="40">
        <v>3.6804328118880743</v>
      </c>
      <c r="D29" s="41">
        <v>3.6994482564836635</v>
      </c>
      <c r="E29" s="42">
        <f t="shared" si="1"/>
        <v>1.9015444595589237E-2</v>
      </c>
      <c r="I29" s="1">
        <v>6</v>
      </c>
      <c r="J29" s="1">
        <v>2012</v>
      </c>
      <c r="K29" s="40">
        <v>3.6804328118880743</v>
      </c>
      <c r="L29" s="41">
        <v>3.6994482564836635</v>
      </c>
      <c r="M29" s="42">
        <f t="shared" si="0"/>
        <v>1.9015444595589237E-2</v>
      </c>
    </row>
    <row r="30" spans="1:13" x14ac:dyDescent="0.25">
      <c r="A30" s="1">
        <v>1</v>
      </c>
      <c r="B30" s="1">
        <v>2013</v>
      </c>
      <c r="C30" s="40">
        <v>24.026385480314023</v>
      </c>
      <c r="D30" s="41">
        <v>20.605732597297074</v>
      </c>
      <c r="E30" s="42">
        <f t="shared" si="1"/>
        <v>-3.4206528830169489</v>
      </c>
      <c r="I30" s="1">
        <v>6</v>
      </c>
      <c r="J30" s="1">
        <v>2013</v>
      </c>
      <c r="K30" s="40">
        <v>15.943018834391994</v>
      </c>
      <c r="L30" s="41">
        <v>16.269771518398983</v>
      </c>
      <c r="M30" s="42">
        <f t="shared" si="0"/>
        <v>0.32675268400698876</v>
      </c>
    </row>
    <row r="31" spans="1:13" x14ac:dyDescent="0.25">
      <c r="A31" s="1">
        <v>2</v>
      </c>
      <c r="B31" s="1">
        <v>2013</v>
      </c>
      <c r="C31" s="40">
        <v>32.058157301863403</v>
      </c>
      <c r="D31" s="41">
        <v>32.226103252712221</v>
      </c>
      <c r="E31" s="42">
        <f t="shared" si="1"/>
        <v>0.16794595084881792</v>
      </c>
      <c r="I31" s="1">
        <v>6</v>
      </c>
      <c r="J31" s="1">
        <v>2014</v>
      </c>
      <c r="K31" s="40">
        <v>11.747938582754008</v>
      </c>
      <c r="L31" s="41">
        <v>13.206844518128886</v>
      </c>
      <c r="M31" s="42">
        <f t="shared" si="0"/>
        <v>1.4589059353748777</v>
      </c>
    </row>
    <row r="32" spans="1:13" x14ac:dyDescent="0.25">
      <c r="A32" s="1">
        <v>3</v>
      </c>
      <c r="B32" s="1">
        <v>2013</v>
      </c>
      <c r="C32" s="40">
        <v>19.195853054929469</v>
      </c>
      <c r="D32" s="41">
        <v>19.10728323177532</v>
      </c>
      <c r="E32" s="42">
        <f t="shared" si="1"/>
        <v>-8.8569823154148963E-2</v>
      </c>
      <c r="I32" s="43">
        <v>6</v>
      </c>
      <c r="J32" s="43">
        <v>2015</v>
      </c>
      <c r="K32" s="44"/>
      <c r="L32" s="41">
        <v>23.588162023184807</v>
      </c>
      <c r="M32" s="42">
        <f t="shared" si="0"/>
        <v>23.588162023184807</v>
      </c>
    </row>
    <row r="33" spans="1:6" x14ac:dyDescent="0.25">
      <c r="A33" s="1">
        <v>4</v>
      </c>
      <c r="B33" s="1">
        <v>2013</v>
      </c>
      <c r="C33" s="40">
        <v>20.115441999783801</v>
      </c>
      <c r="D33" s="41">
        <v>20.814663293615897</v>
      </c>
      <c r="E33" s="42">
        <f t="shared" si="1"/>
        <v>0.69922129383209608</v>
      </c>
    </row>
    <row r="34" spans="1:6" x14ac:dyDescent="0.25">
      <c r="A34" s="1">
        <v>5</v>
      </c>
      <c r="B34" s="1">
        <v>2013</v>
      </c>
      <c r="C34" s="40">
        <v>35.404962770162811</v>
      </c>
      <c r="D34" s="41">
        <v>36.214896617535196</v>
      </c>
      <c r="E34" s="42">
        <f t="shared" si="1"/>
        <v>0.80993384737238472</v>
      </c>
    </row>
    <row r="35" spans="1:6" x14ac:dyDescent="0.25">
      <c r="A35" s="1">
        <v>6</v>
      </c>
      <c r="B35" s="1">
        <v>2013</v>
      </c>
      <c r="C35" s="40">
        <v>15.943018834391994</v>
      </c>
      <c r="D35" s="41">
        <v>16.269771518398983</v>
      </c>
      <c r="E35" s="42">
        <f t="shared" si="1"/>
        <v>0.32675268400698876</v>
      </c>
    </row>
    <row r="36" spans="1:6" x14ac:dyDescent="0.25">
      <c r="A36" s="1">
        <v>1</v>
      </c>
      <c r="B36" s="1">
        <v>2014</v>
      </c>
      <c r="C36" s="40">
        <v>30.282252255810182</v>
      </c>
      <c r="D36" s="41">
        <v>21.997187461853823</v>
      </c>
      <c r="E36" s="42">
        <f t="shared" si="1"/>
        <v>-8.2850647939563586</v>
      </c>
    </row>
    <row r="37" spans="1:6" x14ac:dyDescent="0.25">
      <c r="A37" s="1">
        <v>2</v>
      </c>
      <c r="B37" s="1">
        <v>2014</v>
      </c>
      <c r="C37" s="40">
        <v>56.843162018861399</v>
      </c>
      <c r="D37" s="41">
        <v>59.143658115801664</v>
      </c>
      <c r="E37" s="42">
        <f t="shared" si="1"/>
        <v>2.3004960969402646</v>
      </c>
    </row>
    <row r="38" spans="1:6" x14ac:dyDescent="0.25">
      <c r="A38" s="1">
        <v>3</v>
      </c>
      <c r="B38" s="1">
        <v>2014</v>
      </c>
      <c r="C38" s="40">
        <v>16.51317404346857</v>
      </c>
      <c r="D38" s="41">
        <v>6.4460640319366291</v>
      </c>
      <c r="E38" s="42">
        <f t="shared" si="1"/>
        <v>-10.067110011531941</v>
      </c>
    </row>
    <row r="39" spans="1:6" x14ac:dyDescent="0.25">
      <c r="A39" s="1">
        <v>4</v>
      </c>
      <c r="B39" s="1">
        <v>2014</v>
      </c>
      <c r="C39" s="40">
        <v>15.567517404912163</v>
      </c>
      <c r="D39" s="41">
        <v>15.617248728120618</v>
      </c>
      <c r="E39" s="42">
        <f t="shared" si="1"/>
        <v>4.973132320845508E-2</v>
      </c>
    </row>
    <row r="40" spans="1:6" x14ac:dyDescent="0.25">
      <c r="A40" s="1">
        <v>5</v>
      </c>
      <c r="B40" s="1">
        <v>2014</v>
      </c>
      <c r="C40" s="40">
        <v>55.856430131381813</v>
      </c>
      <c r="D40" s="41">
        <v>55.974492961519047</v>
      </c>
      <c r="E40" s="42">
        <f t="shared" si="1"/>
        <v>0.11806283013723373</v>
      </c>
    </row>
    <row r="41" spans="1:6" x14ac:dyDescent="0.25">
      <c r="A41" s="1">
        <v>6</v>
      </c>
      <c r="B41" s="1">
        <v>2014</v>
      </c>
      <c r="C41" s="40">
        <v>11.747938582754008</v>
      </c>
      <c r="D41" s="41">
        <v>13.206844518128886</v>
      </c>
      <c r="E41" s="42">
        <f t="shared" si="1"/>
        <v>1.4589059353748777</v>
      </c>
    </row>
    <row r="42" spans="1:6" x14ac:dyDescent="0.25">
      <c r="A42" s="43">
        <v>1</v>
      </c>
      <c r="B42" s="43">
        <v>2015</v>
      </c>
      <c r="C42" s="44"/>
      <c r="D42" s="41">
        <v>6.4732370062486293</v>
      </c>
      <c r="E42" s="42">
        <f t="shared" si="1"/>
        <v>6.4732370062486293</v>
      </c>
    </row>
    <row r="43" spans="1:6" x14ac:dyDescent="0.25">
      <c r="A43" s="1">
        <v>2</v>
      </c>
      <c r="B43" s="43">
        <v>2015</v>
      </c>
      <c r="C43" s="44"/>
      <c r="D43" s="41">
        <v>14.899464757295986</v>
      </c>
      <c r="E43" s="42">
        <f t="shared" si="1"/>
        <v>14.899464757295986</v>
      </c>
    </row>
    <row r="44" spans="1:6" x14ac:dyDescent="0.25">
      <c r="A44" s="1">
        <v>3</v>
      </c>
      <c r="B44" s="43">
        <v>2015</v>
      </c>
      <c r="C44" s="44"/>
      <c r="D44" s="41">
        <v>10.609299296662067</v>
      </c>
      <c r="E44" s="42">
        <f t="shared" si="1"/>
        <v>10.609299296662067</v>
      </c>
    </row>
    <row r="45" spans="1:6" x14ac:dyDescent="0.25">
      <c r="A45" s="1">
        <v>4</v>
      </c>
      <c r="B45" s="43">
        <v>2015</v>
      </c>
      <c r="C45" s="44"/>
      <c r="D45" s="54">
        <v>64.995703601698239</v>
      </c>
      <c r="E45" s="42">
        <f t="shared" si="1"/>
        <v>64.995703601698239</v>
      </c>
      <c r="F45" s="57">
        <v>9.9700000000000006</v>
      </c>
    </row>
    <row r="46" spans="1:6" x14ac:dyDescent="0.25">
      <c r="A46" s="1">
        <v>5</v>
      </c>
      <c r="B46" s="43">
        <v>2015</v>
      </c>
      <c r="C46" s="44"/>
      <c r="D46" s="41">
        <v>51.15374766070407</v>
      </c>
      <c r="E46" s="42">
        <f t="shared" si="1"/>
        <v>51.15374766070407</v>
      </c>
    </row>
    <row r="47" spans="1:6" x14ac:dyDescent="0.25">
      <c r="A47" s="43">
        <v>6</v>
      </c>
      <c r="B47" s="43">
        <v>2015</v>
      </c>
      <c r="C47" s="44"/>
      <c r="D47" s="41">
        <v>23.588162023184807</v>
      </c>
      <c r="E47" s="42">
        <f t="shared" si="1"/>
        <v>23.588162023184807</v>
      </c>
    </row>
  </sheetData>
  <autoFilter ref="A16:E47">
    <filterColumn colId="2" showButton="0"/>
    <filterColumn colId="3" showButton="0"/>
  </autoFilter>
  <mergeCells count="3">
    <mergeCell ref="C16:E16"/>
    <mergeCell ref="A16:A17"/>
    <mergeCell ref="B16:B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pane ySplit="1" topLeftCell="A2" activePane="bottomLeft" state="frozen"/>
      <selection pane="bottomLeft" activeCell="J4" sqref="J4:K8"/>
    </sheetView>
  </sheetViews>
  <sheetFormatPr defaultRowHeight="15" x14ac:dyDescent="0.25"/>
  <cols>
    <col min="1" max="1" width="9.140625" style="26"/>
    <col min="2" max="2" width="11.85546875" style="26" bestFit="1" customWidth="1"/>
    <col min="3" max="3" width="12.85546875" style="26" customWidth="1"/>
    <col min="4" max="4" width="15" style="26" customWidth="1"/>
    <col min="5" max="5" width="16" style="26" customWidth="1"/>
    <col min="6" max="6" width="16.85546875" style="26" customWidth="1"/>
    <col min="7" max="7" width="18.140625" customWidth="1"/>
  </cols>
  <sheetData>
    <row r="1" spans="1:11" s="14" customFormat="1" ht="31.5" x14ac:dyDescent="0.25">
      <c r="A1" s="36" t="s">
        <v>32</v>
      </c>
      <c r="B1" s="36" t="s">
        <v>40</v>
      </c>
      <c r="C1" s="36" t="s">
        <v>41</v>
      </c>
      <c r="D1" s="36" t="s">
        <v>42</v>
      </c>
      <c r="E1" s="37" t="s">
        <v>43</v>
      </c>
      <c r="F1" s="37" t="s">
        <v>44</v>
      </c>
      <c r="G1" s="37" t="s">
        <v>24</v>
      </c>
    </row>
    <row r="2" spans="1:11" s="14" customFormat="1" ht="15.75" x14ac:dyDescent="0.25">
      <c r="A2" s="38" t="s">
        <v>46</v>
      </c>
      <c r="B2" s="36"/>
      <c r="C2" s="36"/>
      <c r="D2" s="36"/>
      <c r="E2" s="37"/>
      <c r="F2" s="37"/>
      <c r="G2" s="37"/>
    </row>
    <row r="3" spans="1:11" s="25" customFormat="1" x14ac:dyDescent="0.25">
      <c r="A3" s="23"/>
      <c r="B3" s="23"/>
      <c r="C3" s="23"/>
      <c r="D3" s="23"/>
      <c r="E3" s="24"/>
      <c r="F3" s="26"/>
    </row>
    <row r="4" spans="1:11" x14ac:dyDescent="0.25">
      <c r="A4" s="27">
        <v>1</v>
      </c>
      <c r="B4" s="28">
        <v>41636</v>
      </c>
      <c r="C4" s="28">
        <v>41709</v>
      </c>
      <c r="D4" s="29">
        <v>20.329999999999998</v>
      </c>
      <c r="E4" s="30">
        <v>1.1565399999999999</v>
      </c>
      <c r="F4" s="26">
        <f t="shared" ref="F4:F11" si="0">D4*0.075*10^10/10^6</f>
        <v>15247.499999999998</v>
      </c>
      <c r="G4" s="31">
        <f t="shared" ref="G4:G11" si="1">F4*E4/1000000/0.075</f>
        <v>0.23512458199999994</v>
      </c>
      <c r="J4">
        <v>1</v>
      </c>
      <c r="K4" s="39">
        <f>G12</f>
        <v>0.4702921739999999</v>
      </c>
    </row>
    <row r="5" spans="1:11" x14ac:dyDescent="0.25">
      <c r="A5" s="27">
        <v>1</v>
      </c>
      <c r="B5" s="28">
        <v>41709</v>
      </c>
      <c r="C5" s="28">
        <v>41753</v>
      </c>
      <c r="D5" s="29">
        <v>8.36</v>
      </c>
      <c r="E5" s="30">
        <v>1.1565399999999999</v>
      </c>
      <c r="F5" s="26">
        <f t="shared" si="0"/>
        <v>6269.9999999999991</v>
      </c>
      <c r="G5" s="31">
        <f t="shared" si="1"/>
        <v>9.6686743999999977E-2</v>
      </c>
      <c r="J5">
        <v>4</v>
      </c>
      <c r="K5" s="39">
        <f>G22</f>
        <v>0.73397339399999995</v>
      </c>
    </row>
    <row r="6" spans="1:11" x14ac:dyDescent="0.25">
      <c r="A6" s="27">
        <v>1</v>
      </c>
      <c r="B6" s="28">
        <v>41753</v>
      </c>
      <c r="C6" s="28">
        <v>41768</v>
      </c>
      <c r="D6" s="29">
        <v>1.18</v>
      </c>
      <c r="E6" s="30">
        <v>1.1565399999999999</v>
      </c>
      <c r="F6" s="26">
        <f t="shared" si="0"/>
        <v>885</v>
      </c>
      <c r="G6" s="31">
        <f t="shared" si="1"/>
        <v>1.3647172000000001E-2</v>
      </c>
      <c r="J6">
        <v>6</v>
      </c>
      <c r="K6" s="39">
        <f>G32</f>
        <v>0.24717726000000001</v>
      </c>
    </row>
    <row r="7" spans="1:11" x14ac:dyDescent="0.25">
      <c r="A7" s="27">
        <v>1</v>
      </c>
      <c r="B7" s="28">
        <v>41768</v>
      </c>
      <c r="C7" s="28">
        <v>41807</v>
      </c>
      <c r="D7" s="29">
        <v>4.5</v>
      </c>
      <c r="E7" s="32">
        <v>1.1565399999999999</v>
      </c>
      <c r="F7" s="26">
        <f t="shared" si="0"/>
        <v>3374.9999999999995</v>
      </c>
      <c r="G7" s="31">
        <f t="shared" si="1"/>
        <v>5.2044299999999988E-2</v>
      </c>
      <c r="J7">
        <v>11</v>
      </c>
      <c r="K7" s="39">
        <f>G42</f>
        <v>0.17434296000000002</v>
      </c>
    </row>
    <row r="8" spans="1:11" x14ac:dyDescent="0.25">
      <c r="A8" s="27">
        <v>1</v>
      </c>
      <c r="B8" s="28">
        <v>41807</v>
      </c>
      <c r="C8" s="28">
        <v>41830</v>
      </c>
      <c r="D8" s="29">
        <v>0.86</v>
      </c>
      <c r="E8" s="32">
        <v>1.17282</v>
      </c>
      <c r="F8" s="26">
        <f t="shared" si="0"/>
        <v>645</v>
      </c>
      <c r="G8" s="31">
        <f t="shared" si="1"/>
        <v>1.0086251999999999E-2</v>
      </c>
      <c r="J8">
        <v>12</v>
      </c>
      <c r="K8" s="39">
        <f>G52</f>
        <v>0.11686617800000001</v>
      </c>
    </row>
    <row r="9" spans="1:11" x14ac:dyDescent="0.25">
      <c r="A9" s="27">
        <v>1</v>
      </c>
      <c r="B9" s="28">
        <v>41830</v>
      </c>
      <c r="C9" s="28">
        <v>41880</v>
      </c>
      <c r="D9" s="29">
        <v>0.04</v>
      </c>
      <c r="E9" s="32">
        <v>0.47058</v>
      </c>
      <c r="F9" s="26">
        <f t="shared" si="0"/>
        <v>30</v>
      </c>
      <c r="G9" s="31">
        <f t="shared" si="1"/>
        <v>1.8823200000000001E-4</v>
      </c>
    </row>
    <row r="10" spans="1:11" x14ac:dyDescent="0.25">
      <c r="A10" s="27">
        <v>1</v>
      </c>
      <c r="B10" s="28">
        <v>41880</v>
      </c>
      <c r="C10" s="28">
        <v>41935</v>
      </c>
      <c r="D10" s="29">
        <v>0.59</v>
      </c>
      <c r="E10" s="32">
        <v>0.55308000000000002</v>
      </c>
      <c r="F10" s="26">
        <f t="shared" si="0"/>
        <v>442.5</v>
      </c>
      <c r="G10" s="31">
        <f t="shared" si="1"/>
        <v>3.2631720000000004E-3</v>
      </c>
    </row>
    <row r="11" spans="1:11" x14ac:dyDescent="0.25">
      <c r="A11" s="27">
        <v>1</v>
      </c>
      <c r="B11" s="28">
        <v>41935</v>
      </c>
      <c r="C11" s="28">
        <v>41995</v>
      </c>
      <c r="D11" s="29">
        <v>3.11</v>
      </c>
      <c r="E11" s="32">
        <v>1.9052</v>
      </c>
      <c r="F11" s="26">
        <f t="shared" si="0"/>
        <v>2332.5</v>
      </c>
      <c r="G11" s="31">
        <f t="shared" si="1"/>
        <v>5.9251719999999994E-2</v>
      </c>
    </row>
    <row r="12" spans="1:11" ht="23.25" x14ac:dyDescent="0.35">
      <c r="A12" s="27"/>
      <c r="B12" s="28"/>
      <c r="C12" s="28"/>
      <c r="D12" s="33">
        <f>SUM(D7:D11)/SUM(D4:D11)</f>
        <v>0.23351295868616884</v>
      </c>
      <c r="E12" s="32"/>
      <c r="G12" s="34">
        <f>SUM(G4:G11)</f>
        <v>0.4702921739999999</v>
      </c>
    </row>
    <row r="13" spans="1:11" x14ac:dyDescent="0.25">
      <c r="A13" s="27"/>
      <c r="B13" s="28"/>
      <c r="C13" s="28"/>
      <c r="D13" s="29"/>
      <c r="E13" s="32"/>
    </row>
    <row r="14" spans="1:11" x14ac:dyDescent="0.25">
      <c r="A14" s="27">
        <v>4</v>
      </c>
      <c r="B14" s="28">
        <v>41636</v>
      </c>
      <c r="C14" s="28">
        <v>41709</v>
      </c>
      <c r="D14" s="29">
        <v>48.23</v>
      </c>
      <c r="E14" s="30">
        <v>0.72929999999999995</v>
      </c>
      <c r="F14" s="26">
        <f t="shared" ref="F14:F21" si="2">D14*0.075*10^10/10^6</f>
        <v>36172.499999999993</v>
      </c>
      <c r="G14" s="31">
        <f t="shared" ref="G14:G21" si="3">F14*E14/1000000/0.075</f>
        <v>0.35174138999999988</v>
      </c>
    </row>
    <row r="15" spans="1:11" x14ac:dyDescent="0.25">
      <c r="A15" s="27">
        <v>4</v>
      </c>
      <c r="B15" s="28">
        <v>41709</v>
      </c>
      <c r="C15" s="28">
        <v>41753</v>
      </c>
      <c r="D15" s="29">
        <v>30.52</v>
      </c>
      <c r="E15" s="30">
        <v>0.72929999999999995</v>
      </c>
      <c r="F15" s="26">
        <f t="shared" si="2"/>
        <v>22889.999999999996</v>
      </c>
      <c r="G15" s="31">
        <f t="shared" si="3"/>
        <v>0.22258235999999998</v>
      </c>
    </row>
    <row r="16" spans="1:11" x14ac:dyDescent="0.25">
      <c r="A16" s="27">
        <v>4</v>
      </c>
      <c r="B16" s="28">
        <v>41753</v>
      </c>
      <c r="C16" s="28">
        <v>41768</v>
      </c>
      <c r="D16" s="29">
        <v>2.56</v>
      </c>
      <c r="E16" s="32">
        <v>0.72929999999999995</v>
      </c>
      <c r="F16" s="26">
        <f t="shared" si="2"/>
        <v>1920</v>
      </c>
      <c r="G16" s="31">
        <f t="shared" si="3"/>
        <v>1.8670079999999999E-2</v>
      </c>
    </row>
    <row r="17" spans="1:7" x14ac:dyDescent="0.25">
      <c r="A17" s="27">
        <v>4</v>
      </c>
      <c r="B17" s="28">
        <v>41768</v>
      </c>
      <c r="C17" s="28">
        <v>41807</v>
      </c>
      <c r="D17" s="29">
        <v>9.77</v>
      </c>
      <c r="E17" s="32">
        <v>1.23926</v>
      </c>
      <c r="F17" s="26">
        <f t="shared" si="2"/>
        <v>7327.4999999999991</v>
      </c>
      <c r="G17" s="31">
        <f t="shared" si="3"/>
        <v>0.12107570199999999</v>
      </c>
    </row>
    <row r="18" spans="1:7" x14ac:dyDescent="0.25">
      <c r="A18" s="27">
        <v>4</v>
      </c>
      <c r="B18" s="28">
        <v>41807</v>
      </c>
      <c r="C18" s="28">
        <v>41830</v>
      </c>
      <c r="D18" s="29">
        <v>2.41</v>
      </c>
      <c r="E18" s="32">
        <v>0.62039999999999995</v>
      </c>
      <c r="F18" s="26">
        <f t="shared" si="2"/>
        <v>1807.5</v>
      </c>
      <c r="G18" s="31">
        <f t="shared" si="3"/>
        <v>1.4951639999999997E-2</v>
      </c>
    </row>
    <row r="19" spans="1:7" x14ac:dyDescent="0.25">
      <c r="A19" s="27">
        <v>4</v>
      </c>
      <c r="B19" s="28">
        <v>41830</v>
      </c>
      <c r="C19" s="28">
        <v>41880</v>
      </c>
      <c r="D19" s="29">
        <v>0.04</v>
      </c>
      <c r="E19" s="32">
        <v>4.7300000000000002E-2</v>
      </c>
      <c r="F19" s="26">
        <f t="shared" si="2"/>
        <v>30</v>
      </c>
      <c r="G19" s="31">
        <f t="shared" si="3"/>
        <v>1.8920000000000002E-5</v>
      </c>
    </row>
    <row r="20" spans="1:7" x14ac:dyDescent="0.25">
      <c r="A20" s="27">
        <v>4</v>
      </c>
      <c r="B20" s="28">
        <v>41880</v>
      </c>
      <c r="C20" s="28">
        <v>41935</v>
      </c>
      <c r="D20" s="29">
        <v>0.91</v>
      </c>
      <c r="E20" s="32">
        <v>0.19272</v>
      </c>
      <c r="F20" s="26">
        <f t="shared" si="2"/>
        <v>682.5</v>
      </c>
      <c r="G20" s="31">
        <f t="shared" si="3"/>
        <v>1.7537520000000001E-3</v>
      </c>
    </row>
    <row r="21" spans="1:7" x14ac:dyDescent="0.25">
      <c r="A21" s="27">
        <v>4</v>
      </c>
      <c r="B21" s="28">
        <v>41935</v>
      </c>
      <c r="C21" s="28">
        <v>41995</v>
      </c>
      <c r="D21" s="29">
        <v>6.15</v>
      </c>
      <c r="E21" s="32">
        <v>5.1700000000000003E-2</v>
      </c>
      <c r="F21" s="26">
        <f t="shared" si="2"/>
        <v>4612.5</v>
      </c>
      <c r="G21" s="31">
        <f t="shared" si="3"/>
        <v>3.1795500000000002E-3</v>
      </c>
    </row>
    <row r="22" spans="1:7" ht="23.25" x14ac:dyDescent="0.35">
      <c r="A22" s="27"/>
      <c r="B22" s="28"/>
      <c r="C22" s="28"/>
      <c r="D22" s="33">
        <f>SUM(D16:D21)/SUM(D14:D21)</f>
        <v>0.21711899791231731</v>
      </c>
      <c r="G22" s="34">
        <f>SUM(G14:G21)</f>
        <v>0.73397339399999995</v>
      </c>
    </row>
    <row r="23" spans="1:7" x14ac:dyDescent="0.25">
      <c r="A23" s="27"/>
      <c r="B23" s="28"/>
      <c r="C23" s="28"/>
      <c r="D23" s="29"/>
    </row>
    <row r="24" spans="1:7" x14ac:dyDescent="0.25">
      <c r="A24" s="27">
        <v>6</v>
      </c>
      <c r="B24" s="28">
        <v>41636</v>
      </c>
      <c r="C24" s="28">
        <v>41709</v>
      </c>
      <c r="D24" s="29">
        <v>11.5</v>
      </c>
      <c r="E24" s="30">
        <v>0.80740000000000001</v>
      </c>
      <c r="F24" s="26">
        <f t="shared" ref="F24:F31" si="4">D24*0.075*10^10/10^6</f>
        <v>8625</v>
      </c>
      <c r="G24" s="31">
        <f t="shared" ref="G24:G31" si="5">F24*E24/1000000/0.075</f>
        <v>9.2851000000000003E-2</v>
      </c>
    </row>
    <row r="25" spans="1:7" x14ac:dyDescent="0.25">
      <c r="A25" s="27">
        <v>6</v>
      </c>
      <c r="B25" s="28">
        <v>41709</v>
      </c>
      <c r="C25" s="28">
        <v>41753</v>
      </c>
      <c r="D25" s="29">
        <v>8.52</v>
      </c>
      <c r="E25" s="30">
        <v>0.80740000000000001</v>
      </c>
      <c r="F25" s="26">
        <f t="shared" si="4"/>
        <v>6389.9999999999991</v>
      </c>
      <c r="G25" s="31">
        <f t="shared" si="5"/>
        <v>6.8790479999999987E-2</v>
      </c>
    </row>
    <row r="26" spans="1:7" x14ac:dyDescent="0.25">
      <c r="A26" s="27">
        <v>6</v>
      </c>
      <c r="B26" s="28">
        <v>41753</v>
      </c>
      <c r="C26" s="28">
        <v>41768</v>
      </c>
      <c r="D26" s="29">
        <v>1.04</v>
      </c>
      <c r="E26" s="32">
        <v>0.80740000000000001</v>
      </c>
      <c r="F26" s="26">
        <f t="shared" si="4"/>
        <v>780</v>
      </c>
      <c r="G26" s="31">
        <f t="shared" si="5"/>
        <v>8.3969600000000002E-3</v>
      </c>
    </row>
    <row r="27" spans="1:7" x14ac:dyDescent="0.25">
      <c r="A27" s="27">
        <v>6</v>
      </c>
      <c r="B27" s="28">
        <v>41768</v>
      </c>
      <c r="C27" s="28">
        <v>41807</v>
      </c>
      <c r="D27" s="29">
        <v>5.1100000000000003</v>
      </c>
      <c r="E27" s="32">
        <v>0.72292000000000001</v>
      </c>
      <c r="F27" s="26">
        <f t="shared" si="4"/>
        <v>3832.5000000000005</v>
      </c>
      <c r="G27" s="31">
        <f t="shared" si="5"/>
        <v>3.6941212000000001E-2</v>
      </c>
    </row>
    <row r="28" spans="1:7" x14ac:dyDescent="0.25">
      <c r="A28" s="27">
        <v>6</v>
      </c>
      <c r="B28" s="28">
        <v>41807</v>
      </c>
      <c r="C28" s="28">
        <v>41830</v>
      </c>
      <c r="D28" s="29">
        <v>0.92</v>
      </c>
      <c r="E28" s="32">
        <v>0.48224</v>
      </c>
      <c r="F28" s="26">
        <f t="shared" si="4"/>
        <v>690</v>
      </c>
      <c r="G28" s="31">
        <f t="shared" si="5"/>
        <v>4.4366079999999999E-3</v>
      </c>
    </row>
    <row r="29" spans="1:7" x14ac:dyDescent="0.25">
      <c r="A29" s="27">
        <v>6</v>
      </c>
      <c r="B29" s="28">
        <v>41830</v>
      </c>
      <c r="C29" s="28">
        <v>41880</v>
      </c>
      <c r="D29" s="29">
        <v>0.01</v>
      </c>
      <c r="E29" s="32">
        <v>0.22528000000000001</v>
      </c>
      <c r="F29" s="26">
        <f t="shared" si="4"/>
        <v>7.5</v>
      </c>
      <c r="G29" s="31">
        <f t="shared" si="5"/>
        <v>2.2528000000000002E-5</v>
      </c>
    </row>
    <row r="30" spans="1:7" x14ac:dyDescent="0.25">
      <c r="A30" s="27">
        <v>6</v>
      </c>
      <c r="B30" s="28">
        <v>41880</v>
      </c>
      <c r="C30" s="28">
        <v>41935</v>
      </c>
      <c r="D30" s="29">
        <v>0</v>
      </c>
      <c r="E30" s="32">
        <v>1.19482</v>
      </c>
      <c r="F30" s="26">
        <f t="shared" si="4"/>
        <v>0</v>
      </c>
      <c r="G30" s="31">
        <f t="shared" si="5"/>
        <v>0</v>
      </c>
    </row>
    <row r="31" spans="1:7" x14ac:dyDescent="0.25">
      <c r="A31" s="27">
        <v>6</v>
      </c>
      <c r="B31" s="28">
        <v>41935</v>
      </c>
      <c r="C31" s="28">
        <v>41995</v>
      </c>
      <c r="D31" s="29">
        <v>2.4900000000000002</v>
      </c>
      <c r="E31" s="32">
        <v>1.4352799999999999</v>
      </c>
      <c r="F31" s="26">
        <f t="shared" si="4"/>
        <v>1867.5</v>
      </c>
      <c r="G31" s="31">
        <f t="shared" si="5"/>
        <v>3.5738472E-2</v>
      </c>
    </row>
    <row r="32" spans="1:7" ht="23.25" x14ac:dyDescent="0.35">
      <c r="A32" s="27"/>
      <c r="B32" s="28"/>
      <c r="C32" s="28"/>
      <c r="D32" s="33">
        <f>SUM(D26:D31)/SUM(D24:D31)</f>
        <v>0.32342007434944237</v>
      </c>
      <c r="G32" s="34">
        <f>SUM(G24:G31)</f>
        <v>0.24717726000000001</v>
      </c>
    </row>
    <row r="33" spans="1:7" x14ac:dyDescent="0.25">
      <c r="A33" s="27"/>
      <c r="B33" s="28"/>
      <c r="C33" s="28"/>
      <c r="D33" s="29"/>
    </row>
    <row r="34" spans="1:7" x14ac:dyDescent="0.25">
      <c r="A34" s="27">
        <v>11</v>
      </c>
      <c r="B34" s="28">
        <v>41636</v>
      </c>
      <c r="C34" s="28">
        <v>41709</v>
      </c>
      <c r="D34" s="29">
        <v>7.51</v>
      </c>
      <c r="E34" s="30">
        <v>1.11782</v>
      </c>
      <c r="F34" s="26">
        <f t="shared" ref="F34:F41" si="6">D34*0.075*10^10/10^6</f>
        <v>5632.4999999999991</v>
      </c>
      <c r="G34" s="31">
        <f t="shared" ref="G34:G41" si="7">F34*E34/1000000/0.075</f>
        <v>8.3948281999999999E-2</v>
      </c>
    </row>
    <row r="35" spans="1:7" x14ac:dyDescent="0.25">
      <c r="A35" s="27">
        <v>11</v>
      </c>
      <c r="B35" s="28">
        <v>41709</v>
      </c>
      <c r="C35" s="28">
        <v>41753</v>
      </c>
      <c r="D35" s="29">
        <v>4.12</v>
      </c>
      <c r="E35" s="30">
        <v>1.11782</v>
      </c>
      <c r="F35" s="26">
        <f t="shared" si="6"/>
        <v>3090</v>
      </c>
      <c r="G35" s="31">
        <f t="shared" si="7"/>
        <v>4.6054184000000005E-2</v>
      </c>
    </row>
    <row r="36" spans="1:7" x14ac:dyDescent="0.25">
      <c r="A36" s="27">
        <v>11</v>
      </c>
      <c r="B36" s="28">
        <v>41753</v>
      </c>
      <c r="C36" s="28">
        <v>41768</v>
      </c>
      <c r="D36" s="29">
        <v>0.22</v>
      </c>
      <c r="E36" s="32">
        <v>1.11782</v>
      </c>
      <c r="F36" s="26">
        <f t="shared" si="6"/>
        <v>165</v>
      </c>
      <c r="G36" s="31">
        <f t="shared" si="7"/>
        <v>2.4592040000000004E-3</v>
      </c>
    </row>
    <row r="37" spans="1:7" x14ac:dyDescent="0.25">
      <c r="A37" s="27">
        <v>11</v>
      </c>
      <c r="B37" s="28">
        <v>41768</v>
      </c>
      <c r="C37" s="28">
        <v>41807</v>
      </c>
      <c r="D37" s="29">
        <v>2.17</v>
      </c>
      <c r="E37" s="32">
        <v>1.25444</v>
      </c>
      <c r="F37" s="26">
        <f t="shared" si="6"/>
        <v>1627.4999999999998</v>
      </c>
      <c r="G37" s="31">
        <f t="shared" si="7"/>
        <v>2.7221347999999996E-2</v>
      </c>
    </row>
    <row r="38" spans="1:7" x14ac:dyDescent="0.25">
      <c r="A38" s="27">
        <v>11</v>
      </c>
      <c r="B38" s="28">
        <v>41807</v>
      </c>
      <c r="C38" s="28">
        <v>41830</v>
      </c>
      <c r="D38" s="29">
        <v>0.53</v>
      </c>
      <c r="E38" s="32">
        <v>1.3070200000000001</v>
      </c>
      <c r="F38" s="26">
        <f t="shared" si="6"/>
        <v>397.5</v>
      </c>
      <c r="G38" s="31">
        <f t="shared" si="7"/>
        <v>6.9272060000000017E-3</v>
      </c>
    </row>
    <row r="39" spans="1:7" x14ac:dyDescent="0.25">
      <c r="A39" s="27">
        <v>11</v>
      </c>
      <c r="B39" s="28">
        <v>41830</v>
      </c>
      <c r="C39" s="28">
        <v>41880</v>
      </c>
      <c r="D39" s="29">
        <v>0.01</v>
      </c>
      <c r="E39" s="32">
        <v>0.49808000000000002</v>
      </c>
      <c r="F39" s="26">
        <f t="shared" si="6"/>
        <v>7.5</v>
      </c>
      <c r="G39" s="31">
        <f t="shared" si="7"/>
        <v>4.9808000000000008E-5</v>
      </c>
    </row>
    <row r="40" spans="1:7" x14ac:dyDescent="0.25">
      <c r="A40" s="27">
        <v>11</v>
      </c>
      <c r="B40" s="28">
        <v>41880</v>
      </c>
      <c r="C40" s="28">
        <v>41935</v>
      </c>
      <c r="D40" s="29">
        <v>0.12</v>
      </c>
      <c r="E40" s="32">
        <v>0.33923999999999999</v>
      </c>
      <c r="F40" s="26">
        <f t="shared" si="6"/>
        <v>90</v>
      </c>
      <c r="G40" s="31">
        <f t="shared" si="7"/>
        <v>4.07088E-4</v>
      </c>
    </row>
    <row r="41" spans="1:7" x14ac:dyDescent="0.25">
      <c r="A41" s="27">
        <v>11</v>
      </c>
      <c r="B41" s="28">
        <v>41935</v>
      </c>
      <c r="C41" s="28">
        <v>41995</v>
      </c>
      <c r="D41" s="29">
        <v>1.95</v>
      </c>
      <c r="E41" s="32">
        <v>0.37312000000000001</v>
      </c>
      <c r="F41" s="26">
        <f t="shared" si="6"/>
        <v>1462.5</v>
      </c>
      <c r="G41" s="31">
        <f t="shared" si="7"/>
        <v>7.2758400000000004E-3</v>
      </c>
    </row>
    <row r="42" spans="1:7" ht="23.25" x14ac:dyDescent="0.35">
      <c r="A42" s="27"/>
      <c r="B42" s="28"/>
      <c r="C42" s="28"/>
      <c r="D42" s="33">
        <f>SUM(D36:D41)/SUM(D34:D41)</f>
        <v>0.30066145520144322</v>
      </c>
      <c r="E42" s="32"/>
      <c r="G42" s="34">
        <f>SUM(G34:G41)</f>
        <v>0.17434296000000002</v>
      </c>
    </row>
    <row r="43" spans="1:7" x14ac:dyDescent="0.25">
      <c r="A43" s="27"/>
      <c r="B43" s="28"/>
      <c r="C43" s="28"/>
      <c r="D43" s="29"/>
      <c r="E43" s="32"/>
    </row>
    <row r="44" spans="1:7" x14ac:dyDescent="0.25">
      <c r="A44" s="27">
        <v>12</v>
      </c>
      <c r="B44" s="28">
        <v>41636</v>
      </c>
      <c r="C44" s="28">
        <v>41709</v>
      </c>
      <c r="D44" s="29">
        <v>10.89</v>
      </c>
      <c r="E44" s="30">
        <v>0.43296000000000001</v>
      </c>
      <c r="F44" s="26">
        <f t="shared" ref="F44:F51" si="8">D44*0.075*10^10/10^6</f>
        <v>8167.5</v>
      </c>
      <c r="G44" s="31">
        <f t="shared" ref="G44:G51" si="9">F44*E44/1000000/0.075</f>
        <v>4.7149344000000003E-2</v>
      </c>
    </row>
    <row r="45" spans="1:7" x14ac:dyDescent="0.25">
      <c r="A45" s="27">
        <v>12</v>
      </c>
      <c r="B45" s="28">
        <v>41709</v>
      </c>
      <c r="C45" s="28">
        <v>41753</v>
      </c>
      <c r="D45" s="29">
        <v>4.3499999999999996</v>
      </c>
      <c r="E45" s="30">
        <v>0.43296000000000001</v>
      </c>
      <c r="F45" s="26">
        <f t="shared" si="8"/>
        <v>3262.5</v>
      </c>
      <c r="G45" s="31">
        <f t="shared" si="9"/>
        <v>1.8833760000000001E-2</v>
      </c>
    </row>
    <row r="46" spans="1:7" x14ac:dyDescent="0.25">
      <c r="A46" s="27">
        <v>12</v>
      </c>
      <c r="B46" s="28">
        <v>41753</v>
      </c>
      <c r="C46" s="28">
        <v>41768</v>
      </c>
      <c r="D46" s="29">
        <v>0.95</v>
      </c>
      <c r="E46" s="32">
        <v>0.43296000000000001</v>
      </c>
      <c r="F46" s="26">
        <f t="shared" si="8"/>
        <v>712.49999999999989</v>
      </c>
      <c r="G46" s="31">
        <f t="shared" si="9"/>
        <v>4.1131199999999996E-3</v>
      </c>
    </row>
    <row r="47" spans="1:7" x14ac:dyDescent="0.25">
      <c r="A47" s="27">
        <v>12</v>
      </c>
      <c r="B47" s="28">
        <v>41768</v>
      </c>
      <c r="C47" s="28">
        <v>41807</v>
      </c>
      <c r="D47" s="29">
        <v>4.55</v>
      </c>
      <c r="E47" s="32">
        <v>0.77902000000000005</v>
      </c>
      <c r="F47" s="26">
        <f t="shared" si="8"/>
        <v>3412.5</v>
      </c>
      <c r="G47" s="31">
        <f t="shared" si="9"/>
        <v>3.5445410000000011E-2</v>
      </c>
    </row>
    <row r="48" spans="1:7" x14ac:dyDescent="0.25">
      <c r="A48" s="27">
        <v>12</v>
      </c>
      <c r="B48" s="28">
        <v>41807</v>
      </c>
      <c r="C48" s="28">
        <v>41830</v>
      </c>
      <c r="D48" s="29">
        <v>1.59</v>
      </c>
      <c r="E48" s="32">
        <v>1.958E-2</v>
      </c>
      <c r="F48" s="26">
        <f t="shared" si="8"/>
        <v>1192.5</v>
      </c>
      <c r="G48" s="31">
        <f t="shared" si="9"/>
        <v>3.1132200000000005E-4</v>
      </c>
    </row>
    <row r="49" spans="1:7" x14ac:dyDescent="0.25">
      <c r="A49" s="27">
        <v>12</v>
      </c>
      <c r="B49" s="28">
        <v>41830</v>
      </c>
      <c r="C49" s="28">
        <v>41880</v>
      </c>
      <c r="D49" s="29">
        <v>0.01</v>
      </c>
      <c r="E49" s="32">
        <v>0.84282000000000001</v>
      </c>
      <c r="F49" s="26">
        <f t="shared" si="8"/>
        <v>7.5</v>
      </c>
      <c r="G49" s="31">
        <f t="shared" si="9"/>
        <v>8.4282000000000004E-5</v>
      </c>
    </row>
    <row r="50" spans="1:7" x14ac:dyDescent="0.25">
      <c r="A50" s="27">
        <v>12</v>
      </c>
      <c r="B50" s="28">
        <v>41880</v>
      </c>
      <c r="C50" s="28">
        <v>41935</v>
      </c>
      <c r="D50" s="29">
        <v>0.06</v>
      </c>
      <c r="E50" s="32">
        <v>0.97767999999999999</v>
      </c>
      <c r="F50" s="26">
        <f t="shared" si="8"/>
        <v>45</v>
      </c>
      <c r="G50" s="31">
        <f t="shared" si="9"/>
        <v>5.8660800000000007E-4</v>
      </c>
    </row>
    <row r="51" spans="1:7" x14ac:dyDescent="0.25">
      <c r="A51" s="27">
        <v>12</v>
      </c>
      <c r="B51" s="28">
        <v>41935</v>
      </c>
      <c r="C51" s="28">
        <v>41995</v>
      </c>
      <c r="D51" s="29">
        <v>2.73</v>
      </c>
      <c r="E51" s="32">
        <v>0.37884000000000001</v>
      </c>
      <c r="F51" s="26">
        <f t="shared" si="8"/>
        <v>2047.4999999999998</v>
      </c>
      <c r="G51" s="31">
        <f t="shared" si="9"/>
        <v>1.0342331999999999E-2</v>
      </c>
    </row>
    <row r="52" spans="1:7" s="25" customFormat="1" ht="23.25" x14ac:dyDescent="0.35">
      <c r="A52" s="26"/>
      <c r="B52" s="26"/>
      <c r="C52" s="26"/>
      <c r="D52" s="33">
        <f>SUM(D46:D51)/SUM(D44:D51)</f>
        <v>0.39355352168722635</v>
      </c>
      <c r="E52" s="26"/>
      <c r="F52" s="26"/>
      <c r="G52" s="34">
        <f>SUM(G44:G51)</f>
        <v>0.11686617800000001</v>
      </c>
    </row>
    <row r="54" spans="1:7" ht="23.25" x14ac:dyDescent="0.35">
      <c r="C54" s="35" t="s">
        <v>45</v>
      </c>
      <c r="D54" s="33">
        <f>AVERAGE(D52,D42,D32,D12,D22)</f>
        <v>0.29365340156731967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3"/>
  <sheetViews>
    <sheetView workbookViewId="0">
      <selection activeCell="C73" sqref="C73"/>
    </sheetView>
  </sheetViews>
  <sheetFormatPr defaultRowHeight="15" x14ac:dyDescent="0.25"/>
  <cols>
    <col min="3" max="3" width="54.28515625" customWidth="1"/>
    <col min="4" max="8" width="20.28515625" customWidth="1"/>
  </cols>
  <sheetData>
    <row r="1" spans="1:8" s="14" customFormat="1" x14ac:dyDescent="0.25">
      <c r="B1" s="14" t="s">
        <v>210</v>
      </c>
      <c r="C1" s="14" t="s">
        <v>209</v>
      </c>
      <c r="D1" s="14" t="s">
        <v>208</v>
      </c>
      <c r="E1" s="14" t="s">
        <v>207</v>
      </c>
      <c r="F1" s="14" t="s">
        <v>206</v>
      </c>
      <c r="G1" s="14" t="s">
        <v>205</v>
      </c>
      <c r="H1" s="14" t="s">
        <v>204</v>
      </c>
    </row>
    <row r="2" spans="1:8" x14ac:dyDescent="0.25">
      <c r="A2" t="s">
        <v>68</v>
      </c>
      <c r="B2" t="s">
        <v>203</v>
      </c>
      <c r="C2" t="s">
        <v>202</v>
      </c>
      <c r="D2" t="s">
        <v>63</v>
      </c>
      <c r="E2" t="s">
        <v>63</v>
      </c>
      <c r="F2" t="s">
        <v>63</v>
      </c>
      <c r="G2" t="s">
        <v>63</v>
      </c>
      <c r="H2" t="s">
        <v>63</v>
      </c>
    </row>
    <row r="3" spans="1:8" hidden="1" x14ac:dyDescent="0.25">
      <c r="B3" t="s">
        <v>201</v>
      </c>
      <c r="C3" t="s">
        <v>200</v>
      </c>
      <c r="D3" t="s">
        <v>64</v>
      </c>
      <c r="E3" t="s">
        <v>81</v>
      </c>
      <c r="F3" t="s">
        <v>63</v>
      </c>
      <c r="G3" t="s">
        <v>64</v>
      </c>
      <c r="H3" t="s">
        <v>81</v>
      </c>
    </row>
    <row r="4" spans="1:8" hidden="1" x14ac:dyDescent="0.25">
      <c r="B4" t="s">
        <v>199</v>
      </c>
      <c r="C4" t="s">
        <v>198</v>
      </c>
      <c r="D4" t="s">
        <v>81</v>
      </c>
      <c r="E4" t="s">
        <v>63</v>
      </c>
      <c r="F4" t="s">
        <v>64</v>
      </c>
      <c r="G4" t="s">
        <v>81</v>
      </c>
      <c r="H4" t="s">
        <v>63</v>
      </c>
    </row>
    <row r="5" spans="1:8" hidden="1" x14ac:dyDescent="0.25">
      <c r="B5" t="s">
        <v>197</v>
      </c>
      <c r="C5" t="s">
        <v>196</v>
      </c>
      <c r="D5" t="s">
        <v>63</v>
      </c>
      <c r="E5" t="s">
        <v>64</v>
      </c>
      <c r="F5" t="s">
        <v>191</v>
      </c>
      <c r="G5" t="s">
        <v>63</v>
      </c>
      <c r="H5" t="s">
        <v>64</v>
      </c>
    </row>
    <row r="6" spans="1:8" hidden="1" x14ac:dyDescent="0.25">
      <c r="B6" t="s">
        <v>195</v>
      </c>
      <c r="C6" t="s">
        <v>194</v>
      </c>
      <c r="D6" t="s">
        <v>64</v>
      </c>
      <c r="E6" t="s">
        <v>191</v>
      </c>
      <c r="F6" t="s">
        <v>63</v>
      </c>
      <c r="G6" t="s">
        <v>64</v>
      </c>
      <c r="H6" t="s">
        <v>191</v>
      </c>
    </row>
    <row r="7" spans="1:8" hidden="1" x14ac:dyDescent="0.25">
      <c r="B7" t="s">
        <v>193</v>
      </c>
      <c r="C7" t="s">
        <v>192</v>
      </c>
      <c r="D7" t="s">
        <v>191</v>
      </c>
      <c r="E7" t="s">
        <v>63</v>
      </c>
      <c r="F7" t="s">
        <v>64</v>
      </c>
      <c r="G7" t="s">
        <v>190</v>
      </c>
      <c r="H7" t="s">
        <v>63</v>
      </c>
    </row>
    <row r="8" spans="1:8" x14ac:dyDescent="0.25">
      <c r="A8" t="s">
        <v>68</v>
      </c>
      <c r="B8" t="s">
        <v>189</v>
      </c>
      <c r="C8" t="s">
        <v>188</v>
      </c>
      <c r="D8" t="s">
        <v>63</v>
      </c>
      <c r="E8" t="s">
        <v>64</v>
      </c>
      <c r="F8" t="s">
        <v>183</v>
      </c>
      <c r="G8" t="s">
        <v>63</v>
      </c>
      <c r="H8" t="s">
        <v>64</v>
      </c>
    </row>
    <row r="9" spans="1:8" x14ac:dyDescent="0.25">
      <c r="A9" t="s">
        <v>68</v>
      </c>
      <c r="B9" t="s">
        <v>187</v>
      </c>
      <c r="C9" t="s">
        <v>186</v>
      </c>
      <c r="D9" t="s">
        <v>64</v>
      </c>
      <c r="E9" t="s">
        <v>183</v>
      </c>
      <c r="F9" t="s">
        <v>63</v>
      </c>
      <c r="G9" t="s">
        <v>64</v>
      </c>
      <c r="H9" t="s">
        <v>183</v>
      </c>
    </row>
    <row r="10" spans="1:8" x14ac:dyDescent="0.25">
      <c r="A10" t="s">
        <v>68</v>
      </c>
      <c r="B10" t="s">
        <v>185</v>
      </c>
      <c r="C10" t="s">
        <v>184</v>
      </c>
      <c r="D10" t="s">
        <v>183</v>
      </c>
      <c r="E10" t="s">
        <v>63</v>
      </c>
      <c r="F10" t="s">
        <v>64</v>
      </c>
      <c r="G10" t="s">
        <v>183</v>
      </c>
      <c r="H10" t="s">
        <v>63</v>
      </c>
    </row>
    <row r="11" spans="1:8" x14ac:dyDescent="0.25">
      <c r="A11" t="s">
        <v>68</v>
      </c>
      <c r="B11" t="s">
        <v>182</v>
      </c>
      <c r="C11" t="s">
        <v>181</v>
      </c>
      <c r="D11" t="s">
        <v>63</v>
      </c>
      <c r="E11" t="s">
        <v>65</v>
      </c>
      <c r="F11" t="s">
        <v>64</v>
      </c>
      <c r="G11" t="s">
        <v>63</v>
      </c>
      <c r="H11" t="s">
        <v>65</v>
      </c>
    </row>
    <row r="12" spans="1:8" x14ac:dyDescent="0.25">
      <c r="A12" t="s">
        <v>68</v>
      </c>
      <c r="B12" t="s">
        <v>180</v>
      </c>
      <c r="C12" t="s">
        <v>179</v>
      </c>
      <c r="D12" t="s">
        <v>65</v>
      </c>
      <c r="E12" t="s">
        <v>64</v>
      </c>
      <c r="F12" t="s">
        <v>63</v>
      </c>
      <c r="G12" t="s">
        <v>65</v>
      </c>
      <c r="H12" t="s">
        <v>64</v>
      </c>
    </row>
    <row r="13" spans="1:8" hidden="1" x14ac:dyDescent="0.25">
      <c r="B13" t="s">
        <v>178</v>
      </c>
      <c r="C13" t="s">
        <v>177</v>
      </c>
      <c r="D13" t="s">
        <v>64</v>
      </c>
      <c r="E13" t="s">
        <v>64</v>
      </c>
      <c r="F13" t="s">
        <v>64</v>
      </c>
      <c r="G13" t="s">
        <v>64</v>
      </c>
      <c r="H13" t="s">
        <v>64</v>
      </c>
    </row>
    <row r="14" spans="1:8" x14ac:dyDescent="0.25">
      <c r="A14" t="s">
        <v>68</v>
      </c>
      <c r="B14" t="s">
        <v>176</v>
      </c>
      <c r="C14" t="s">
        <v>175</v>
      </c>
      <c r="D14" t="s">
        <v>64</v>
      </c>
      <c r="E14" t="s">
        <v>63</v>
      </c>
      <c r="F14" t="s">
        <v>65</v>
      </c>
      <c r="G14" t="s">
        <v>64</v>
      </c>
      <c r="H14" t="s">
        <v>63</v>
      </c>
    </row>
    <row r="15" spans="1:8" hidden="1" x14ac:dyDescent="0.25">
      <c r="B15" t="s">
        <v>174</v>
      </c>
      <c r="C15" t="s">
        <v>173</v>
      </c>
      <c r="D15" t="s">
        <v>63</v>
      </c>
      <c r="E15" t="s">
        <v>64</v>
      </c>
      <c r="F15" t="s">
        <v>63</v>
      </c>
      <c r="G15" t="s">
        <v>142</v>
      </c>
      <c r="H15" t="s">
        <v>110</v>
      </c>
    </row>
    <row r="16" spans="1:8" hidden="1" x14ac:dyDescent="0.25">
      <c r="B16" t="s">
        <v>172</v>
      </c>
      <c r="C16" t="s">
        <v>171</v>
      </c>
      <c r="D16" t="s">
        <v>64</v>
      </c>
      <c r="E16" t="s">
        <v>63</v>
      </c>
      <c r="F16" t="s">
        <v>142</v>
      </c>
      <c r="G16" t="s">
        <v>110</v>
      </c>
      <c r="H16" t="s">
        <v>63</v>
      </c>
    </row>
    <row r="17" spans="1:8" hidden="1" x14ac:dyDescent="0.25">
      <c r="B17" t="s">
        <v>170</v>
      </c>
      <c r="C17" t="s">
        <v>169</v>
      </c>
      <c r="D17" t="s">
        <v>63</v>
      </c>
      <c r="E17" t="s">
        <v>142</v>
      </c>
      <c r="F17" t="s">
        <v>110</v>
      </c>
      <c r="G17" t="s">
        <v>63</v>
      </c>
      <c r="H17" t="s">
        <v>64</v>
      </c>
    </row>
    <row r="18" spans="1:8" hidden="1" x14ac:dyDescent="0.25">
      <c r="B18" t="s">
        <v>168</v>
      </c>
      <c r="C18" t="s">
        <v>167</v>
      </c>
      <c r="D18" t="s">
        <v>142</v>
      </c>
      <c r="E18" t="s">
        <v>110</v>
      </c>
      <c r="F18" t="s">
        <v>63</v>
      </c>
      <c r="G18" t="s">
        <v>64</v>
      </c>
      <c r="H18" t="s">
        <v>63</v>
      </c>
    </row>
    <row r="19" spans="1:8" hidden="1" x14ac:dyDescent="0.25">
      <c r="B19" t="s">
        <v>166</v>
      </c>
      <c r="C19" t="s">
        <v>165</v>
      </c>
      <c r="D19" t="s">
        <v>110</v>
      </c>
      <c r="E19" t="s">
        <v>63</v>
      </c>
      <c r="F19" t="s">
        <v>64</v>
      </c>
      <c r="G19" t="s">
        <v>63</v>
      </c>
      <c r="H19" t="s">
        <v>142</v>
      </c>
    </row>
    <row r="20" spans="1:8" hidden="1" x14ac:dyDescent="0.25">
      <c r="B20" t="s">
        <v>164</v>
      </c>
      <c r="C20" t="s">
        <v>163</v>
      </c>
      <c r="D20" t="s">
        <v>63</v>
      </c>
      <c r="E20" t="s">
        <v>63</v>
      </c>
      <c r="F20" t="s">
        <v>63</v>
      </c>
      <c r="G20" t="s">
        <v>110</v>
      </c>
      <c r="H20" t="s">
        <v>110</v>
      </c>
    </row>
    <row r="21" spans="1:8" hidden="1" x14ac:dyDescent="0.25">
      <c r="B21" t="s">
        <v>162</v>
      </c>
      <c r="C21" t="s">
        <v>161</v>
      </c>
      <c r="D21" t="s">
        <v>63</v>
      </c>
      <c r="E21" t="s">
        <v>63</v>
      </c>
      <c r="F21" t="s">
        <v>110</v>
      </c>
      <c r="G21" t="s">
        <v>110</v>
      </c>
      <c r="H21" t="s">
        <v>63</v>
      </c>
    </row>
    <row r="22" spans="1:8" hidden="1" x14ac:dyDescent="0.25">
      <c r="B22" t="s">
        <v>160</v>
      </c>
      <c r="C22" t="s">
        <v>159</v>
      </c>
      <c r="D22" t="s">
        <v>63</v>
      </c>
      <c r="E22" t="s">
        <v>110</v>
      </c>
      <c r="F22" t="s">
        <v>110</v>
      </c>
      <c r="G22" t="s">
        <v>63</v>
      </c>
      <c r="H22" t="s">
        <v>63</v>
      </c>
    </row>
    <row r="23" spans="1:8" hidden="1" x14ac:dyDescent="0.25">
      <c r="B23" t="s">
        <v>158</v>
      </c>
      <c r="C23" t="s">
        <v>157</v>
      </c>
      <c r="D23" t="s">
        <v>110</v>
      </c>
      <c r="E23" t="s">
        <v>110</v>
      </c>
      <c r="F23" t="s">
        <v>63</v>
      </c>
      <c r="G23" t="s">
        <v>63</v>
      </c>
      <c r="H23" t="s">
        <v>63</v>
      </c>
    </row>
    <row r="24" spans="1:8" hidden="1" x14ac:dyDescent="0.25">
      <c r="B24" t="s">
        <v>156</v>
      </c>
      <c r="C24" t="s">
        <v>155</v>
      </c>
      <c r="D24" t="s">
        <v>65</v>
      </c>
      <c r="E24" t="s">
        <v>65</v>
      </c>
      <c r="F24" t="s">
        <v>65</v>
      </c>
      <c r="G24" t="s">
        <v>65</v>
      </c>
      <c r="H24" t="s">
        <v>65</v>
      </c>
    </row>
    <row r="25" spans="1:8" hidden="1" x14ac:dyDescent="0.25">
      <c r="B25" t="s">
        <v>154</v>
      </c>
      <c r="C25" t="s">
        <v>153</v>
      </c>
      <c r="D25" t="s">
        <v>110</v>
      </c>
      <c r="E25" t="s">
        <v>63</v>
      </c>
      <c r="F25" t="s">
        <v>63</v>
      </c>
      <c r="G25" t="s">
        <v>63</v>
      </c>
      <c r="H25" t="s">
        <v>110</v>
      </c>
    </row>
    <row r="26" spans="1:8" hidden="1" x14ac:dyDescent="0.25">
      <c r="B26" t="s">
        <v>152</v>
      </c>
      <c r="C26" t="s">
        <v>151</v>
      </c>
      <c r="D26" t="s">
        <v>63</v>
      </c>
      <c r="E26" t="s">
        <v>63</v>
      </c>
      <c r="F26" t="s">
        <v>142</v>
      </c>
      <c r="G26" t="s">
        <v>110</v>
      </c>
      <c r="H26" t="s">
        <v>110</v>
      </c>
    </row>
    <row r="27" spans="1:8" hidden="1" x14ac:dyDescent="0.25">
      <c r="B27" t="s">
        <v>150</v>
      </c>
      <c r="C27" t="s">
        <v>149</v>
      </c>
      <c r="D27" t="s">
        <v>71</v>
      </c>
      <c r="E27" t="s">
        <v>142</v>
      </c>
      <c r="F27" t="s">
        <v>110</v>
      </c>
      <c r="G27" t="s">
        <v>110</v>
      </c>
      <c r="H27" t="s">
        <v>63</v>
      </c>
    </row>
    <row r="28" spans="1:8" hidden="1" x14ac:dyDescent="0.25">
      <c r="B28" t="s">
        <v>148</v>
      </c>
      <c r="C28" t="s">
        <v>147</v>
      </c>
      <c r="D28" t="s">
        <v>142</v>
      </c>
      <c r="E28" t="s">
        <v>110</v>
      </c>
      <c r="F28" t="s">
        <v>110</v>
      </c>
      <c r="G28" t="s">
        <v>63</v>
      </c>
      <c r="H28" t="s">
        <v>63</v>
      </c>
    </row>
    <row r="29" spans="1:8" hidden="1" x14ac:dyDescent="0.25">
      <c r="B29" t="s">
        <v>146</v>
      </c>
      <c r="C29" t="s">
        <v>145</v>
      </c>
      <c r="D29" t="s">
        <v>110</v>
      </c>
      <c r="E29" t="s">
        <v>110</v>
      </c>
      <c r="F29" t="s">
        <v>63</v>
      </c>
      <c r="G29" t="s">
        <v>63</v>
      </c>
      <c r="H29" t="s">
        <v>142</v>
      </c>
    </row>
    <row r="30" spans="1:8" hidden="1" x14ac:dyDescent="0.25">
      <c r="B30" t="s">
        <v>144</v>
      </c>
      <c r="C30" t="s">
        <v>143</v>
      </c>
      <c r="D30" t="s">
        <v>110</v>
      </c>
      <c r="E30" t="s">
        <v>63</v>
      </c>
      <c r="F30" t="s">
        <v>63</v>
      </c>
      <c r="G30" t="s">
        <v>142</v>
      </c>
      <c r="H30" t="s">
        <v>110</v>
      </c>
    </row>
    <row r="31" spans="1:8" x14ac:dyDescent="0.25">
      <c r="A31" t="s">
        <v>68</v>
      </c>
      <c r="B31" t="s">
        <v>141</v>
      </c>
      <c r="C31" t="s">
        <v>140</v>
      </c>
      <c r="D31" t="s">
        <v>71</v>
      </c>
      <c r="E31" t="s">
        <v>76</v>
      </c>
      <c r="F31" t="s">
        <v>71</v>
      </c>
      <c r="G31" t="s">
        <v>76</v>
      </c>
      <c r="H31" t="s">
        <v>71</v>
      </c>
    </row>
    <row r="32" spans="1:8" x14ac:dyDescent="0.25">
      <c r="A32" t="s">
        <v>68</v>
      </c>
      <c r="B32" t="s">
        <v>139</v>
      </c>
      <c r="C32" t="s">
        <v>138</v>
      </c>
      <c r="D32" t="s">
        <v>76</v>
      </c>
      <c r="E32" t="s">
        <v>71</v>
      </c>
      <c r="F32" t="s">
        <v>76</v>
      </c>
      <c r="G32" t="s">
        <v>71</v>
      </c>
      <c r="H32" t="s">
        <v>76</v>
      </c>
    </row>
    <row r="33" spans="1:8" x14ac:dyDescent="0.25">
      <c r="A33" t="s">
        <v>68</v>
      </c>
      <c r="B33" t="s">
        <v>137</v>
      </c>
      <c r="C33" t="s">
        <v>136</v>
      </c>
      <c r="D33" t="s">
        <v>71</v>
      </c>
      <c r="E33" t="s">
        <v>71</v>
      </c>
      <c r="F33" t="s">
        <v>71</v>
      </c>
      <c r="G33" t="s">
        <v>71</v>
      </c>
      <c r="H33" t="s">
        <v>71</v>
      </c>
    </row>
    <row r="34" spans="1:8" hidden="1" x14ac:dyDescent="0.25">
      <c r="B34" t="s">
        <v>135</v>
      </c>
      <c r="C34" t="s">
        <v>134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</row>
    <row r="35" spans="1:8" x14ac:dyDescent="0.25">
      <c r="A35" t="s">
        <v>68</v>
      </c>
      <c r="B35" t="s">
        <v>133</v>
      </c>
      <c r="C35" t="s">
        <v>132</v>
      </c>
      <c r="D35" t="s">
        <v>63</v>
      </c>
      <c r="E35" t="s">
        <v>64</v>
      </c>
      <c r="F35" t="s">
        <v>63</v>
      </c>
      <c r="G35" t="s">
        <v>64</v>
      </c>
      <c r="H35" t="s">
        <v>63</v>
      </c>
    </row>
    <row r="36" spans="1:8" hidden="1" x14ac:dyDescent="0.25">
      <c r="B36" t="s">
        <v>131</v>
      </c>
      <c r="C36" t="s">
        <v>130</v>
      </c>
      <c r="D36" t="s">
        <v>105</v>
      </c>
      <c r="E36" t="s">
        <v>105</v>
      </c>
      <c r="F36" t="s">
        <v>105</v>
      </c>
      <c r="G36" t="s">
        <v>105</v>
      </c>
      <c r="H36" t="s">
        <v>105</v>
      </c>
    </row>
    <row r="37" spans="1:8" x14ac:dyDescent="0.25">
      <c r="A37" t="s">
        <v>68</v>
      </c>
      <c r="B37" t="s">
        <v>129</v>
      </c>
      <c r="C37" t="s">
        <v>128</v>
      </c>
      <c r="D37" t="s">
        <v>63</v>
      </c>
      <c r="E37" t="s">
        <v>63</v>
      </c>
      <c r="F37" t="s">
        <v>64</v>
      </c>
      <c r="G37" t="s">
        <v>63</v>
      </c>
      <c r="H37" t="s">
        <v>64</v>
      </c>
    </row>
    <row r="38" spans="1:8" hidden="1" x14ac:dyDescent="0.25">
      <c r="B38" t="s">
        <v>127</v>
      </c>
      <c r="C38" t="s">
        <v>126</v>
      </c>
      <c r="D38" t="s">
        <v>63</v>
      </c>
      <c r="E38" t="s">
        <v>64</v>
      </c>
      <c r="F38" t="s">
        <v>111</v>
      </c>
      <c r="G38" t="s">
        <v>110</v>
      </c>
      <c r="H38" t="s">
        <v>63</v>
      </c>
    </row>
    <row r="39" spans="1:8" hidden="1" x14ac:dyDescent="0.25">
      <c r="B39" t="s">
        <v>125</v>
      </c>
      <c r="C39" t="s">
        <v>124</v>
      </c>
      <c r="D39" t="s">
        <v>64</v>
      </c>
      <c r="E39" t="s">
        <v>111</v>
      </c>
      <c r="F39" t="s">
        <v>110</v>
      </c>
      <c r="G39" t="s">
        <v>63</v>
      </c>
      <c r="H39" t="s">
        <v>64</v>
      </c>
    </row>
    <row r="40" spans="1:8" hidden="1" x14ac:dyDescent="0.25">
      <c r="B40" t="s">
        <v>123</v>
      </c>
      <c r="C40" t="s">
        <v>122</v>
      </c>
      <c r="D40" t="s">
        <v>111</v>
      </c>
      <c r="E40" t="s">
        <v>110</v>
      </c>
      <c r="F40" t="s">
        <v>63</v>
      </c>
      <c r="G40" t="s">
        <v>64</v>
      </c>
      <c r="H40" t="s">
        <v>111</v>
      </c>
    </row>
    <row r="41" spans="1:8" hidden="1" x14ac:dyDescent="0.25">
      <c r="B41" t="s">
        <v>121</v>
      </c>
      <c r="C41" t="s">
        <v>120</v>
      </c>
      <c r="D41" t="s">
        <v>110</v>
      </c>
      <c r="E41" t="s">
        <v>63</v>
      </c>
      <c r="F41" t="s">
        <v>64</v>
      </c>
      <c r="G41" t="s">
        <v>111</v>
      </c>
      <c r="H41" t="s">
        <v>110</v>
      </c>
    </row>
    <row r="42" spans="1:8" hidden="1" x14ac:dyDescent="0.25">
      <c r="B42" t="s">
        <v>119</v>
      </c>
      <c r="C42" t="s">
        <v>118</v>
      </c>
      <c r="D42" t="s">
        <v>63</v>
      </c>
      <c r="E42" t="s">
        <v>64</v>
      </c>
      <c r="F42" t="s">
        <v>111</v>
      </c>
      <c r="G42" t="s">
        <v>110</v>
      </c>
      <c r="H42" t="s">
        <v>63</v>
      </c>
    </row>
    <row r="43" spans="1:8" hidden="1" x14ac:dyDescent="0.25">
      <c r="B43" t="s">
        <v>117</v>
      </c>
      <c r="C43" t="s">
        <v>116</v>
      </c>
      <c r="D43" t="s">
        <v>64</v>
      </c>
      <c r="E43" t="s">
        <v>111</v>
      </c>
      <c r="F43" t="s">
        <v>110</v>
      </c>
      <c r="G43" t="s">
        <v>63</v>
      </c>
      <c r="H43" t="s">
        <v>64</v>
      </c>
    </row>
    <row r="44" spans="1:8" hidden="1" x14ac:dyDescent="0.25">
      <c r="B44" t="s">
        <v>115</v>
      </c>
      <c r="C44" t="s">
        <v>114</v>
      </c>
      <c r="D44" t="s">
        <v>111</v>
      </c>
      <c r="E44" t="s">
        <v>110</v>
      </c>
      <c r="F44" t="s">
        <v>63</v>
      </c>
      <c r="G44" t="s">
        <v>64</v>
      </c>
      <c r="H44" t="s">
        <v>111</v>
      </c>
    </row>
    <row r="45" spans="1:8" hidden="1" x14ac:dyDescent="0.25">
      <c r="B45" t="s">
        <v>113</v>
      </c>
      <c r="C45" t="s">
        <v>112</v>
      </c>
      <c r="D45" t="s">
        <v>110</v>
      </c>
      <c r="E45" t="s">
        <v>63</v>
      </c>
      <c r="F45" t="s">
        <v>64</v>
      </c>
      <c r="G45" t="s">
        <v>111</v>
      </c>
      <c r="H45" t="s">
        <v>110</v>
      </c>
    </row>
    <row r="46" spans="1:8" x14ac:dyDescent="0.25">
      <c r="A46" t="s">
        <v>68</v>
      </c>
      <c r="B46" t="s">
        <v>109</v>
      </c>
      <c r="C46" t="s">
        <v>108</v>
      </c>
      <c r="D46" t="s">
        <v>64</v>
      </c>
      <c r="E46" t="s">
        <v>63</v>
      </c>
      <c r="F46" t="s">
        <v>64</v>
      </c>
      <c r="G46" t="s">
        <v>63</v>
      </c>
      <c r="H46" t="s">
        <v>64</v>
      </c>
    </row>
    <row r="47" spans="1:8" hidden="1" x14ac:dyDescent="0.25">
      <c r="B47" t="s">
        <v>107</v>
      </c>
      <c r="C47" t="s">
        <v>106</v>
      </c>
      <c r="D47" t="s">
        <v>105</v>
      </c>
      <c r="E47" t="s">
        <v>105</v>
      </c>
      <c r="F47" t="s">
        <v>105</v>
      </c>
      <c r="G47" t="s">
        <v>105</v>
      </c>
      <c r="H47" t="s">
        <v>105</v>
      </c>
    </row>
    <row r="48" spans="1:8" hidden="1" x14ac:dyDescent="0.25">
      <c r="B48" t="s">
        <v>104</v>
      </c>
      <c r="C48" t="s">
        <v>103</v>
      </c>
      <c r="D48" t="s">
        <v>102</v>
      </c>
      <c r="E48" t="s">
        <v>102</v>
      </c>
      <c r="F48" t="s">
        <v>102</v>
      </c>
      <c r="G48" t="s">
        <v>102</v>
      </c>
      <c r="H48" t="s">
        <v>102</v>
      </c>
    </row>
    <row r="49" spans="1:8" hidden="1" x14ac:dyDescent="0.25">
      <c r="B49" t="s">
        <v>101</v>
      </c>
      <c r="C49" t="s">
        <v>100</v>
      </c>
      <c r="D49" t="s">
        <v>96</v>
      </c>
      <c r="E49" t="s">
        <v>97</v>
      </c>
      <c r="F49" t="s">
        <v>65</v>
      </c>
      <c r="G49" t="s">
        <v>96</v>
      </c>
      <c r="H49" t="s">
        <v>97</v>
      </c>
    </row>
    <row r="50" spans="1:8" hidden="1" x14ac:dyDescent="0.25">
      <c r="B50" t="s">
        <v>99</v>
      </c>
      <c r="C50" t="s">
        <v>98</v>
      </c>
      <c r="D50" t="s">
        <v>97</v>
      </c>
      <c r="E50" t="s">
        <v>65</v>
      </c>
      <c r="F50" t="s">
        <v>96</v>
      </c>
      <c r="G50" t="s">
        <v>97</v>
      </c>
      <c r="H50" t="s">
        <v>96</v>
      </c>
    </row>
    <row r="51" spans="1:8" x14ac:dyDescent="0.25">
      <c r="A51" t="s">
        <v>68</v>
      </c>
      <c r="B51" t="s">
        <v>95</v>
      </c>
      <c r="C51" t="s">
        <v>94</v>
      </c>
      <c r="D51" t="s">
        <v>63</v>
      </c>
      <c r="E51" t="s">
        <v>63</v>
      </c>
      <c r="F51" t="s">
        <v>64</v>
      </c>
      <c r="G51" t="s">
        <v>63</v>
      </c>
      <c r="H51" t="s">
        <v>64</v>
      </c>
    </row>
    <row r="52" spans="1:8" x14ac:dyDescent="0.25">
      <c r="A52" t="s">
        <v>68</v>
      </c>
      <c r="B52" t="s">
        <v>93</v>
      </c>
      <c r="C52" t="s">
        <v>92</v>
      </c>
      <c r="D52" t="s">
        <v>71</v>
      </c>
      <c r="E52" t="s">
        <v>71</v>
      </c>
      <c r="F52" t="s">
        <v>76</v>
      </c>
      <c r="G52" t="s">
        <v>71</v>
      </c>
      <c r="H52" t="s">
        <v>76</v>
      </c>
    </row>
    <row r="53" spans="1:8" x14ac:dyDescent="0.25">
      <c r="A53" t="s">
        <v>68</v>
      </c>
      <c r="B53" t="s">
        <v>91</v>
      </c>
      <c r="C53" t="s">
        <v>90</v>
      </c>
      <c r="D53" t="s">
        <v>64</v>
      </c>
      <c r="E53" t="s">
        <v>63</v>
      </c>
      <c r="F53" t="s">
        <v>63</v>
      </c>
      <c r="G53" t="s">
        <v>63</v>
      </c>
      <c r="H53" t="s">
        <v>63</v>
      </c>
    </row>
    <row r="54" spans="1:8" x14ac:dyDescent="0.25">
      <c r="A54" t="s">
        <v>68</v>
      </c>
      <c r="B54" t="s">
        <v>89</v>
      </c>
      <c r="C54" t="s">
        <v>88</v>
      </c>
      <c r="D54" t="s">
        <v>63</v>
      </c>
      <c r="E54" t="s">
        <v>64</v>
      </c>
      <c r="F54" t="s">
        <v>65</v>
      </c>
      <c r="G54" t="s">
        <v>63</v>
      </c>
      <c r="H54" t="s">
        <v>64</v>
      </c>
    </row>
    <row r="55" spans="1:8" x14ac:dyDescent="0.25">
      <c r="A55" t="s">
        <v>68</v>
      </c>
      <c r="B55" t="s">
        <v>87</v>
      </c>
      <c r="C55" t="s">
        <v>86</v>
      </c>
      <c r="D55" t="s">
        <v>64</v>
      </c>
      <c r="E55" t="s">
        <v>65</v>
      </c>
      <c r="F55" t="s">
        <v>63</v>
      </c>
      <c r="G55" t="s">
        <v>64</v>
      </c>
      <c r="H55" t="s">
        <v>65</v>
      </c>
    </row>
    <row r="56" spans="1:8" x14ac:dyDescent="0.25">
      <c r="A56" t="s">
        <v>68</v>
      </c>
      <c r="B56" t="s">
        <v>85</v>
      </c>
      <c r="C56" t="s">
        <v>84</v>
      </c>
      <c r="D56" t="s">
        <v>65</v>
      </c>
      <c r="E56" t="s">
        <v>63</v>
      </c>
      <c r="F56" t="s">
        <v>64</v>
      </c>
      <c r="G56" t="s">
        <v>65</v>
      </c>
      <c r="H56" t="s">
        <v>63</v>
      </c>
    </row>
    <row r="57" spans="1:8" hidden="1" x14ac:dyDescent="0.25">
      <c r="B57" t="s">
        <v>83</v>
      </c>
      <c r="C57" t="s">
        <v>82</v>
      </c>
      <c r="D57" t="s">
        <v>63</v>
      </c>
      <c r="E57" t="s">
        <v>64</v>
      </c>
      <c r="F57" t="s">
        <v>81</v>
      </c>
      <c r="G57" t="s">
        <v>63</v>
      </c>
      <c r="H57" t="s">
        <v>64</v>
      </c>
    </row>
    <row r="58" spans="1:8" hidden="1" x14ac:dyDescent="0.25">
      <c r="B58" t="s">
        <v>80</v>
      </c>
      <c r="C58" t="s">
        <v>79</v>
      </c>
      <c r="D58" t="s">
        <v>63</v>
      </c>
      <c r="E58" t="s">
        <v>63</v>
      </c>
      <c r="F58" t="s">
        <v>63</v>
      </c>
      <c r="G58" t="s">
        <v>63</v>
      </c>
      <c r="H58" t="s">
        <v>76</v>
      </c>
    </row>
    <row r="59" spans="1:8" hidden="1" x14ac:dyDescent="0.25">
      <c r="B59" t="s">
        <v>78</v>
      </c>
      <c r="C59" t="s">
        <v>77</v>
      </c>
      <c r="D59" t="s">
        <v>63</v>
      </c>
      <c r="E59" t="s">
        <v>63</v>
      </c>
      <c r="F59" t="s">
        <v>63</v>
      </c>
      <c r="G59" t="s">
        <v>63</v>
      </c>
      <c r="H59" t="s">
        <v>76</v>
      </c>
    </row>
    <row r="60" spans="1:8" hidden="1" x14ac:dyDescent="0.25">
      <c r="B60" t="s">
        <v>75</v>
      </c>
      <c r="C60" t="s">
        <v>74</v>
      </c>
      <c r="D60" t="s">
        <v>71</v>
      </c>
      <c r="E60" t="s">
        <v>64</v>
      </c>
      <c r="F60" t="s">
        <v>71</v>
      </c>
      <c r="G60" t="s">
        <v>64</v>
      </c>
      <c r="H60" t="s">
        <v>71</v>
      </c>
    </row>
    <row r="61" spans="1:8" hidden="1" x14ac:dyDescent="0.25">
      <c r="B61" t="s">
        <v>73</v>
      </c>
      <c r="C61" t="s">
        <v>72</v>
      </c>
      <c r="D61" t="s">
        <v>71</v>
      </c>
      <c r="E61" t="s">
        <v>64</v>
      </c>
      <c r="F61" t="s">
        <v>71</v>
      </c>
      <c r="G61" t="s">
        <v>64</v>
      </c>
      <c r="H61" t="s">
        <v>71</v>
      </c>
    </row>
    <row r="62" spans="1:8" hidden="1" x14ac:dyDescent="0.25">
      <c r="B62" t="s">
        <v>70</v>
      </c>
      <c r="C62" t="s">
        <v>69</v>
      </c>
      <c r="D62" t="s">
        <v>63</v>
      </c>
      <c r="E62" t="s">
        <v>63</v>
      </c>
      <c r="F62" t="s">
        <v>63</v>
      </c>
      <c r="G62" t="s">
        <v>63</v>
      </c>
      <c r="H62" t="s">
        <v>64</v>
      </c>
    </row>
    <row r="63" spans="1:8" x14ac:dyDescent="0.25">
      <c r="A63" t="s">
        <v>68</v>
      </c>
      <c r="B63" t="s">
        <v>67</v>
      </c>
      <c r="C63" t="s">
        <v>66</v>
      </c>
      <c r="D63" t="s">
        <v>64</v>
      </c>
      <c r="E63" t="s">
        <v>65</v>
      </c>
      <c r="F63" t="s">
        <v>63</v>
      </c>
      <c r="G63" t="s">
        <v>64</v>
      </c>
      <c r="H63" t="s">
        <v>63</v>
      </c>
    </row>
  </sheetData>
  <autoFilter ref="A1:H63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Sites</vt:lpstr>
      <vt:lpstr>Data</vt:lpstr>
      <vt:lpstr>SERF</vt:lpstr>
      <vt:lpstr>WATERMAN</vt:lpstr>
      <vt:lpstr>rotations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</dc:creator>
  <cp:lastModifiedBy>Giorgi Chighladze</cp:lastModifiedBy>
  <dcterms:created xsi:type="dcterms:W3CDTF">2017-01-11T22:52:49Z</dcterms:created>
  <dcterms:modified xsi:type="dcterms:W3CDTF">2017-01-16T23:39:31Z</dcterms:modified>
</cp:coreProperties>
</file>