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812"/>
  <workbookPr/>
  <mc:AlternateContent xmlns:mc="http://schemas.openxmlformats.org/markup-compatibility/2006">
    <mc:Choice Requires="x15">
      <x15ac:absPath xmlns:x15ac="http://schemas.microsoft.com/office/spreadsheetml/2010/11/ac" url="U:\Personal\papers\2016-sustainability of corn\"/>
    </mc:Choice>
  </mc:AlternateContent>
  <bookViews>
    <workbookView xWindow="0" yWindow="0" windowWidth="19200" windowHeight="12045" xr2:uid="{00000000-000D-0000-FFFF-FFFF00000000}"/>
  </bookViews>
  <sheets>
    <sheet name="Sheet3" sheetId="3" r:id="rId1"/>
  </sheets>
  <calcPr calcId="171026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H20" i="3"/>
  <c r="I20" i="3"/>
  <c r="B14" i="3"/>
  <c r="B15" i="3"/>
  <c r="B9" i="3"/>
  <c r="C22" i="3"/>
  <c r="C9" i="3"/>
  <c r="C10" i="3"/>
  <c r="B10" i="3"/>
  <c r="B16" i="3"/>
</calcChain>
</file>

<file path=xl/sharedStrings.xml><?xml version="1.0" encoding="utf-8"?>
<sst xmlns="http://schemas.openxmlformats.org/spreadsheetml/2006/main" count="31" uniqueCount="30">
  <si>
    <t>Water body</t>
  </si>
  <si>
    <t>Maumee River</t>
  </si>
  <si>
    <t>Mississippi River at Minnesota state line</t>
  </si>
  <si>
    <t xml:space="preserve">Iowa Nutrient Reduction </t>
  </si>
  <si>
    <t>Illinois Nutrient Reduction</t>
  </si>
  <si>
    <t>Area - Watershed (ha)</t>
  </si>
  <si>
    <t>Area - Agriculture (ha) - for N</t>
  </si>
  <si>
    <t>Area - Row crop (corn, soybeans, wheat) - for P</t>
  </si>
  <si>
    <t>PHOSPHORUS</t>
  </si>
  <si>
    <t>Baseline (current) (Mg/yr)</t>
  </si>
  <si>
    <t>Sustainable P load (Mg/yr)</t>
  </si>
  <si>
    <t>Point sources P (Mg/yr)</t>
  </si>
  <si>
    <t>16% of reduction</t>
  </si>
  <si>
    <t>Sustainable NPS P (Mg/yr)</t>
  </si>
  <si>
    <t>Sust. NPS P per ag area (kg/ha)</t>
  </si>
  <si>
    <t>DRP in spring - Lake Erie Only</t>
  </si>
  <si>
    <t>Sustainable DRP load (Mg/yr)</t>
  </si>
  <si>
    <t>Point sources DRP (Mg/yr)</t>
  </si>
  <si>
    <t>Sustainable NPS P(Mg/yr)</t>
  </si>
  <si>
    <t>DRP - if total area (kg/ha)</t>
  </si>
  <si>
    <t>DRP - if ag area</t>
  </si>
  <si>
    <t>DRP - if corn area</t>
  </si>
  <si>
    <t>NITROGEN</t>
  </si>
  <si>
    <t>Sustainable load (Mg/yr)</t>
  </si>
  <si>
    <t>Point sources (Mg/yr)</t>
  </si>
  <si>
    <t>Sustainable NPS N (Mg/yr)</t>
  </si>
  <si>
    <t>Sustainable NPS N - per row crop area (kg/ha)</t>
  </si>
  <si>
    <t>Source of information</t>
  </si>
  <si>
    <t>Ohio EPA, 2013</t>
  </si>
  <si>
    <t>Minnesota Nutrient Reduction Strategy, page 3-27.  (point sources page  15, see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</si>
</sst>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3" fontId="0" fillId="0" borderId="1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0" fillId="0" borderId="2" xfId="0" applyBorder="1" applyAlignment="1"/>
    <xf numFmtId="3" fontId="0" fillId="0" borderId="3" xfId="0" applyNumberFormat="1" applyBorder="1" applyAlignment="1">
      <alignment vertical="center" wrapText="1"/>
    </xf>
    <xf numFmtId="0" fontId="0" fillId="0" borderId="3" xfId="0" applyBorder="1" applyAlignment="1"/>
    <xf numFmtId="0" fontId="0" fillId="0" borderId="1" xfId="0" applyBorder="1" applyAlignment="1"/>
    <xf numFmtId="3" fontId="0" fillId="0" borderId="1" xfId="0" applyNumberFormat="1" applyBorder="1" applyAlignment="1"/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3" fontId="0" fillId="0" borderId="5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/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/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/>
    <xf numFmtId="0" fontId="0" fillId="0" borderId="1" xfId="0" applyFill="1" applyBorder="1" applyAlignment="1">
      <alignment vertical="center" wrapText="1"/>
    </xf>
    <xf numFmtId="0" fontId="0" fillId="5" borderId="0" xfId="0" applyFill="1"/>
    <xf numFmtId="0" fontId="0" fillId="0" borderId="2" xfId="0" applyBorder="1"/>
    <xf numFmtId="4" fontId="0" fillId="4" borderId="6" xfId="0" applyNumberFormat="1" applyFill="1" applyBorder="1" applyAlignment="1"/>
    <xf numFmtId="4" fontId="0" fillId="0" borderId="3" xfId="0" applyNumberFormat="1" applyBorder="1" applyAlignment="1">
      <alignment vertical="center" wrapText="1"/>
    </xf>
    <xf numFmtId="4" fontId="0" fillId="0" borderId="3" xfId="0" applyNumberFormat="1" applyBorder="1" applyAlignment="1"/>
    <xf numFmtId="4" fontId="0" fillId="2" borderId="6" xfId="0" applyNumberFormat="1" applyFill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2" xfId="0" applyNumberFormat="1" applyBorder="1" applyAlignment="1"/>
    <xf numFmtId="0" fontId="0" fillId="3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0" borderId="4" xfId="0" applyNumberFormat="1" applyFill="1" applyBorder="1" applyAlignment="1">
      <alignment vertical="center" wrapText="1"/>
    </xf>
    <xf numFmtId="1" fontId="0" fillId="0" borderId="1" xfId="0" applyNumberFormat="1" applyBorder="1" applyAlignment="1"/>
    <xf numFmtId="0" fontId="0" fillId="6" borderId="5" xfId="0" applyFill="1" applyBorder="1" applyAlignment="1">
      <alignment vertical="center" wrapText="1"/>
    </xf>
    <xf numFmtId="4" fontId="0" fillId="6" borderId="5" xfId="0" applyNumberFormat="1" applyFill="1" applyBorder="1" applyAlignment="1">
      <alignment vertical="center" wrapText="1"/>
    </xf>
    <xf numFmtId="4" fontId="0" fillId="6" borderId="5" xfId="0" applyNumberFormat="1" applyFill="1" applyBorder="1" applyAlignment="1"/>
    <xf numFmtId="0" fontId="0" fillId="6" borderId="5" xfId="0" applyFill="1" applyBorder="1" applyAlignment="1"/>
    <xf numFmtId="0" fontId="0" fillId="6" borderId="1" xfId="0" applyFill="1" applyBorder="1" applyAlignment="1">
      <alignment vertical="center" wrapText="1"/>
    </xf>
    <xf numFmtId="4" fontId="0" fillId="6" borderId="1" xfId="0" applyNumberFormat="1" applyFill="1" applyBorder="1" applyAlignment="1">
      <alignment vertical="center" wrapText="1"/>
    </xf>
    <xf numFmtId="4" fontId="0" fillId="6" borderId="1" xfId="0" applyNumberFormat="1" applyFill="1" applyBorder="1" applyAlignment="1"/>
    <xf numFmtId="0" fontId="0" fillId="6" borderId="1" xfId="0" applyFill="1" applyBorder="1" applyAlignment="1"/>
    <xf numFmtId="4" fontId="0" fillId="3" borderId="1" xfId="0" applyNumberFormat="1" applyFill="1" applyBorder="1" applyAlignment="1"/>
    <xf numFmtId="4" fontId="0" fillId="3" borderId="6" xfId="0" applyNumberFormat="1" applyFill="1" applyBorder="1" applyAlignment="1">
      <alignment vertical="center" wrapText="1"/>
    </xf>
    <xf numFmtId="4" fontId="0" fillId="3" borderId="6" xfId="0" applyNumberFormat="1" applyFill="1" applyBorder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1" fontId="0" fillId="6" borderId="1" xfId="0" applyNumberForma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3" fontId="0" fillId="0" borderId="3" xfId="0" applyNumberFormat="1" applyBorder="1" applyAlignment="1"/>
    <xf numFmtId="4" fontId="0" fillId="2" borderId="6" xfId="0" applyNumberFormat="1" applyFill="1" applyBorder="1" applyAlignment="1"/>
    <xf numFmtId="2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30" zoomScaleNormal="130" workbookViewId="0" xr3:uid="{AEA406A1-0E4B-5B11-9CD5-51D6E497D94C}">
      <selection activeCell="A22" sqref="A22"/>
    </sheetView>
  </sheetViews>
  <sheetFormatPr defaultRowHeight="15"/>
  <cols>
    <col min="1" max="1" width="27.140625" customWidth="1"/>
    <col min="2" max="2" width="16.7109375" customWidth="1"/>
    <col min="3" max="3" width="17.28515625" customWidth="1"/>
    <col min="4" max="4" width="15.140625" customWidth="1"/>
    <col min="5" max="5" width="11.28515625" customWidth="1"/>
    <col min="7" max="7" width="46.140625" customWidth="1"/>
  </cols>
  <sheetData>
    <row r="1" spans="1:6" s="49" customFormat="1" ht="45.75" customHeight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/>
    </row>
    <row r="2" spans="1:6" ht="15.75" customHeight="1">
      <c r="A2" s="1" t="s">
        <v>5</v>
      </c>
      <c r="B2" s="3">
        <f>6587*640/2.47</f>
        <v>1706753.0364372467</v>
      </c>
      <c r="C2" s="3">
        <v>11625992</v>
      </c>
      <c r="D2" s="3"/>
      <c r="E2" s="3"/>
      <c r="F2" s="3"/>
    </row>
    <row r="3" spans="1:6" ht="15.75" customHeight="1">
      <c r="A3" s="1" t="s">
        <v>6</v>
      </c>
      <c r="B3" s="3">
        <f>B2*0.78</f>
        <v>1331267.3684210526</v>
      </c>
      <c r="C3" s="3">
        <v>6716528</v>
      </c>
      <c r="D3" s="3"/>
      <c r="E3" s="3"/>
      <c r="F3" s="3"/>
    </row>
    <row r="4" spans="1:6" ht="27.75" customHeight="1" thickBot="1">
      <c r="A4" s="10" t="s">
        <v>7</v>
      </c>
      <c r="B4" s="4"/>
      <c r="C4" s="4"/>
      <c r="D4" s="4"/>
      <c r="E4" s="4"/>
      <c r="F4" s="4"/>
    </row>
    <row r="5" spans="1:6" ht="16.5" customHeight="1" thickTop="1">
      <c r="A5" s="32" t="s">
        <v>8</v>
      </c>
      <c r="B5" s="11"/>
      <c r="C5" s="12"/>
      <c r="D5" s="12"/>
      <c r="E5" s="11"/>
      <c r="F5" s="11"/>
    </row>
    <row r="6" spans="1:6" ht="16.5" customHeight="1">
      <c r="A6" s="51" t="s">
        <v>9</v>
      </c>
      <c r="B6" s="13"/>
      <c r="C6" s="6"/>
      <c r="D6" s="6"/>
      <c r="E6" s="13"/>
      <c r="F6" s="13"/>
    </row>
    <row r="7" spans="1:6" ht="19.5" customHeight="1">
      <c r="A7" s="1" t="s">
        <v>10</v>
      </c>
      <c r="B7" s="34">
        <v>1600</v>
      </c>
      <c r="C7" s="34">
        <v>2737</v>
      </c>
      <c r="D7" s="1"/>
      <c r="E7" s="1"/>
      <c r="F7" s="1"/>
    </row>
    <row r="8" spans="1:6" ht="19.5" customHeight="1">
      <c r="A8" s="1" t="s">
        <v>11</v>
      </c>
      <c r="B8" s="34">
        <v>142</v>
      </c>
      <c r="C8" s="35">
        <v>589</v>
      </c>
      <c r="D8" s="8" t="s">
        <v>12</v>
      </c>
      <c r="E8" s="1"/>
      <c r="F8" s="1"/>
    </row>
    <row r="9" spans="1:6" ht="19.5" customHeight="1">
      <c r="A9" s="1" t="s">
        <v>13</v>
      </c>
      <c r="B9" s="36">
        <f>B7-B8</f>
        <v>1458</v>
      </c>
      <c r="C9" s="36">
        <f>C7-C8</f>
        <v>2148</v>
      </c>
      <c r="D9" s="8"/>
      <c r="E9" s="1"/>
      <c r="F9" s="1"/>
    </row>
    <row r="10" spans="1:6" s="22" customFormat="1" ht="19.5" customHeight="1" thickBot="1">
      <c r="A10" s="19" t="s">
        <v>14</v>
      </c>
      <c r="B10" s="24">
        <f>B$9*1000/B$3</f>
        <v>1.0951969788978291</v>
      </c>
      <c r="C10" s="24">
        <f t="shared" ref="B10:C10" si="0">C$9*1000/C3</f>
        <v>0.31980809132337423</v>
      </c>
      <c r="D10" s="20"/>
      <c r="E10" s="19"/>
      <c r="F10" s="19"/>
    </row>
    <row r="11" spans="1:6" s="22" customFormat="1" ht="19.5" hidden="1" customHeight="1" thickTop="1">
      <c r="A11" s="31" t="s">
        <v>15</v>
      </c>
      <c r="B11" s="38"/>
      <c r="C11" s="39"/>
      <c r="D11" s="40"/>
      <c r="E11" s="37"/>
      <c r="F11" s="37"/>
    </row>
    <row r="12" spans="1:6" s="22" customFormat="1" ht="19.5" hidden="1" customHeight="1">
      <c r="A12" s="1" t="s">
        <v>16</v>
      </c>
      <c r="B12" s="42">
        <v>150</v>
      </c>
      <c r="C12" s="43"/>
      <c r="D12" s="44"/>
      <c r="E12" s="41"/>
      <c r="F12" s="41"/>
    </row>
    <row r="13" spans="1:6" s="22" customFormat="1" ht="19.5" hidden="1" customHeight="1">
      <c r="A13" s="1" t="s">
        <v>17</v>
      </c>
      <c r="B13" s="50">
        <v>35</v>
      </c>
      <c r="C13" s="43"/>
      <c r="D13" s="44"/>
      <c r="E13" s="41"/>
      <c r="F13" s="41"/>
    </row>
    <row r="14" spans="1:6" s="22" customFormat="1" ht="19.5" hidden="1" customHeight="1">
      <c r="A14" s="1" t="s">
        <v>18</v>
      </c>
      <c r="B14" s="36">
        <f>B12-B13</f>
        <v>115</v>
      </c>
      <c r="C14" s="43"/>
      <c r="D14" s="44"/>
      <c r="E14" s="41"/>
      <c r="F14" s="41"/>
    </row>
    <row r="15" spans="1:6" s="22" customFormat="1" ht="19.5" hidden="1" customHeight="1">
      <c r="A15" s="15" t="s">
        <v>19</v>
      </c>
      <c r="B15" s="45">
        <f>B14*1000/B$2</f>
        <v>6.7379402611203898E-2</v>
      </c>
      <c r="C15" s="45"/>
      <c r="D15" s="16"/>
      <c r="E15" s="15"/>
      <c r="F15" s="15"/>
    </row>
    <row r="16" spans="1:6" s="22" customFormat="1" ht="19.5" hidden="1" customHeight="1">
      <c r="A16" s="15" t="s">
        <v>20</v>
      </c>
      <c r="B16" s="45">
        <f>B14*1000/B3</f>
        <v>8.6383849501543444E-2</v>
      </c>
      <c r="C16" s="45"/>
      <c r="D16" s="16"/>
      <c r="E16" s="15"/>
      <c r="F16" s="15"/>
    </row>
    <row r="17" spans="1:9" s="22" customFormat="1" ht="19.5" hidden="1" customHeight="1" thickBot="1">
      <c r="A17" s="17" t="s">
        <v>21</v>
      </c>
      <c r="B17" s="46"/>
      <c r="C17" s="47"/>
      <c r="D17" s="18"/>
      <c r="E17" s="17"/>
      <c r="F17" s="17"/>
    </row>
    <row r="18" spans="1:9" ht="19.5" customHeight="1" thickTop="1">
      <c r="A18" s="33" t="s">
        <v>22</v>
      </c>
      <c r="B18" s="25"/>
      <c r="C18" s="26"/>
      <c r="D18" s="7"/>
      <c r="E18" s="13"/>
      <c r="F18" s="13"/>
    </row>
    <row r="19" spans="1:9" ht="19.5" customHeight="1">
      <c r="A19" s="33" t="s">
        <v>9</v>
      </c>
      <c r="B19" s="25"/>
      <c r="C19" s="26"/>
      <c r="D19" s="52">
        <v>278505</v>
      </c>
      <c r="E19" s="13"/>
      <c r="F19" s="13"/>
    </row>
    <row r="20" spans="1:9" ht="19.5" customHeight="1">
      <c r="A20" s="1" t="s">
        <v>23</v>
      </c>
      <c r="B20" s="28"/>
      <c r="C20" s="9">
        <v>53898</v>
      </c>
      <c r="D20" s="1"/>
      <c r="E20" s="2"/>
      <c r="F20" s="2"/>
      <c r="H20">
        <f>((2456+1117)/2+130)/2.47</f>
        <v>775.910931174089</v>
      </c>
      <c r="I20">
        <f>4861000/2.47</f>
        <v>1968016.1943319836</v>
      </c>
    </row>
    <row r="21" spans="1:9" ht="19.5" customHeight="1">
      <c r="A21" s="10" t="s">
        <v>24</v>
      </c>
      <c r="B21" s="29"/>
      <c r="C21" s="30">
        <v>9700</v>
      </c>
      <c r="D21" s="5"/>
      <c r="E21" s="23"/>
      <c r="F21" s="23"/>
    </row>
    <row r="22" spans="1:9" ht="18.75" customHeight="1">
      <c r="A22" s="21" t="s">
        <v>25</v>
      </c>
      <c r="B22" s="28"/>
      <c r="C22" s="9">
        <f>C20-C21</f>
        <v>44198</v>
      </c>
      <c r="D22" s="2"/>
      <c r="E22" s="2"/>
      <c r="F22" s="2"/>
    </row>
    <row r="23" spans="1:9" ht="29.25" customHeight="1" thickBot="1">
      <c r="A23" s="14" t="s">
        <v>26</v>
      </c>
      <c r="B23" s="27"/>
      <c r="C23" s="53"/>
      <c r="D23" s="54"/>
      <c r="E23" s="54"/>
      <c r="F23" s="54"/>
    </row>
    <row r="24" spans="1:9" ht="82.5" customHeight="1" thickTop="1">
      <c r="A24" s="13" t="s">
        <v>27</v>
      </c>
      <c r="B24" s="13" t="s">
        <v>28</v>
      </c>
      <c r="C24" s="13" t="s">
        <v>29</v>
      </c>
      <c r="D24" s="13"/>
      <c r="E24" s="13"/>
      <c r="F2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Engineering Computer Network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Frankenberger, Jane R</dc:creator>
  <cp:keywords/>
  <dc:description/>
  <cp:lastModifiedBy>Frankenberger, Jane R</cp:lastModifiedBy>
  <cp:revision/>
  <dcterms:created xsi:type="dcterms:W3CDTF">2016-11-26T23:12:09Z</dcterms:created>
  <dcterms:modified xsi:type="dcterms:W3CDTF">2017-01-18T16:55:49Z</dcterms:modified>
  <cp:category/>
  <cp:contentStatus/>
</cp:coreProperties>
</file>