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Copy" sheetId="1" r:id="rId4"/>
    <sheet state="visible" name="Drinks" sheetId="2" r:id="rId5"/>
    <sheet state="visible" name="Entrees" sheetId="3" r:id="rId6"/>
    <sheet state="visible" name="Sauces" sheetId="4" r:id="rId7"/>
    <sheet state="visible" name="Dessert" sheetId="5" r:id="rId8"/>
    <sheet state="visible" name="Order History" sheetId="6" r:id="rId9"/>
  </sheets>
  <definedNames/>
  <calcPr/>
</workbook>
</file>

<file path=xl/sharedStrings.xml><?xml version="1.0" encoding="utf-8"?>
<sst xmlns="http://schemas.openxmlformats.org/spreadsheetml/2006/main" count="230" uniqueCount="138">
  <si>
    <t>Id</t>
  </si>
  <si>
    <t>Name</t>
  </si>
  <si>
    <t>Price</t>
  </si>
  <si>
    <t>Calories</t>
  </si>
  <si>
    <t>Inventory</t>
  </si>
  <si>
    <t>pepsi</t>
  </si>
  <si>
    <t>diet pepsi</t>
  </si>
  <si>
    <t>NO CAPS IN NAME</t>
  </si>
  <si>
    <t>gatordate</t>
  </si>
  <si>
    <t>mug rootbeer</t>
  </si>
  <si>
    <t>sierra mist</t>
  </si>
  <si>
    <t>OUT DATED!!!!!!!!!!!!!!!!!!!!!</t>
  </si>
  <si>
    <t>brisk</t>
  </si>
  <si>
    <t>drink cup</t>
  </si>
  <si>
    <t>chicken fillet</t>
  </si>
  <si>
    <t>burger fillet</t>
  </si>
  <si>
    <t>chicken tender</t>
  </si>
  <si>
    <t>black bean fillet</t>
  </si>
  <si>
    <t>INSERT INTO entrees values(1007,'chicken fillet',5.49,310,100), (1008, 'burger fillet',4.49,310,100), (1009, 'chicken tender',1.60,300,100), (1010,'black bean fillet',5.29,570,100), (1011,'bun',2,200,100), (1012,'lettuce',0,0,100),(1013,'tomato',0,0,100),(1014,'pickles',0,0,100),(1015,'onions',0,0,100),(1016,'american cheese',0.5,100,100),(1017,'swiss american cheese',0.6,80,100),(1018,'fries',2.69,240,100),(1019,'bacon',0.9,90,100),(1020,'meal tray',0,0,100),(1021,'salt',0,0,100),(1022,'pepper',0,0,100),(1023,'utensils',0,0,100),(1024,'napkins',0,0,100);</t>
  </si>
  <si>
    <t>bun</t>
  </si>
  <si>
    <t>lettuce</t>
  </si>
  <si>
    <t>tomato</t>
  </si>
  <si>
    <t>pickles</t>
  </si>
  <si>
    <t>onions</t>
  </si>
  <si>
    <t>american cheese</t>
  </si>
  <si>
    <t>swiss-american cheese</t>
  </si>
  <si>
    <t>friies</t>
  </si>
  <si>
    <t>bacon</t>
  </si>
  <si>
    <t>meal tray</t>
  </si>
  <si>
    <t>salt</t>
  </si>
  <si>
    <t>pepper</t>
  </si>
  <si>
    <t>utensils</t>
  </si>
  <si>
    <t>napkins</t>
  </si>
  <si>
    <t>gigem sauce</t>
  </si>
  <si>
    <t>ketchup</t>
  </si>
  <si>
    <t>mustard</t>
  </si>
  <si>
    <t>mayo</t>
  </si>
  <si>
    <t>ranch</t>
  </si>
  <si>
    <t>honey bbq</t>
  </si>
  <si>
    <t>caesar dressing</t>
  </si>
  <si>
    <t>chocolate</t>
  </si>
  <si>
    <t>vanilla</t>
  </si>
  <si>
    <t>strawberry</t>
  </si>
  <si>
    <t>cookie</t>
  </si>
  <si>
    <t>dessert cup</t>
  </si>
  <si>
    <t>dessert bowl</t>
  </si>
  <si>
    <t>Made by Joshua</t>
  </si>
  <si>
    <t>id</t>
  </si>
  <si>
    <t>gatorade</t>
  </si>
  <si>
    <t>Lids</t>
  </si>
  <si>
    <t>straws</t>
  </si>
  <si>
    <t>By Joshua</t>
  </si>
  <si>
    <t>name</t>
  </si>
  <si>
    <t>price</t>
  </si>
  <si>
    <t>calories</t>
  </si>
  <si>
    <t>inventory</t>
  </si>
  <si>
    <t>INSERT INTO entrees values(1007,'Chicken Fillet',5.49,310,100), (1008, 'Burger Fillet',4.49,310,100), (1009, 'Chicken Tender',1.60,300,100), (1010,'Black Bean Fillet',5.29,570,100), (1011,'Bun',2,200,100), (1012,'Letuce',0,0,100),(1013,'Tomato',0,0,100),(1014,'Pickles',0,0,100),(1015,'Onions',0,0,100),(1016,'American Cheese',0.5,100,100),(1017,'Swiss American Cheese',0.6,80,100),(1018,'Fries',2.69,240,100),(1019,'Bacon',0.9,90,100),(1020,'Meal Tray',0,0,100);</t>
  </si>
  <si>
    <t>black bean tender</t>
  </si>
  <si>
    <t>6 for a burger</t>
  </si>
  <si>
    <t>By Mohnish</t>
  </si>
  <si>
    <t>chocolate ice cream</t>
  </si>
  <si>
    <t>vanilla ice cream</t>
  </si>
  <si>
    <t>strawberry ice cream</t>
  </si>
  <si>
    <t>cookie sandwich</t>
  </si>
  <si>
    <t>Milk</t>
  </si>
  <si>
    <t>Whipped Cream</t>
  </si>
  <si>
    <t>GAMEDAY</t>
  </si>
  <si>
    <t>DONT EDIT</t>
  </si>
  <si>
    <t>Cost</t>
  </si>
  <si>
    <t>MIN 15K/WEEK</t>
  </si>
  <si>
    <t>ID</t>
  </si>
  <si>
    <t>Admin</t>
  </si>
  <si>
    <t>PWD</t>
  </si>
  <si>
    <t>gameday</t>
  </si>
  <si>
    <t>Date</t>
  </si>
  <si>
    <t>Total Revenue</t>
  </si>
  <si>
    <t>Pepsi</t>
  </si>
  <si>
    <t>Diet_pepsi</t>
  </si>
  <si>
    <t>Gatorade</t>
  </si>
  <si>
    <t>Mug_Rootbeer</t>
  </si>
  <si>
    <t>Sierra_mist</t>
  </si>
  <si>
    <t>Brisk</t>
  </si>
  <si>
    <t>Straws</t>
  </si>
  <si>
    <t>Drink_Cups</t>
  </si>
  <si>
    <t>Burger_Fillet</t>
  </si>
  <si>
    <t>Chicken_Fillet</t>
  </si>
  <si>
    <t>Chicken_Tender</t>
  </si>
  <si>
    <t>Black_Bean_Fillet</t>
  </si>
  <si>
    <t>Bun</t>
  </si>
  <si>
    <t>Lettuce</t>
  </si>
  <si>
    <t>Pickles</t>
  </si>
  <si>
    <t>Tomato</t>
  </si>
  <si>
    <t>Onions</t>
  </si>
  <si>
    <t>American_Cheese</t>
  </si>
  <si>
    <t>Swiss_American_Cheese</t>
  </si>
  <si>
    <t>Fries</t>
  </si>
  <si>
    <t>Bacon</t>
  </si>
  <si>
    <t>Meal_Tray</t>
  </si>
  <si>
    <t>Salt</t>
  </si>
  <si>
    <t>Pepper</t>
  </si>
  <si>
    <t>Utensils</t>
  </si>
  <si>
    <t>Napkins</t>
  </si>
  <si>
    <t>GigEm_Sauce</t>
  </si>
  <si>
    <t>Ketchup</t>
  </si>
  <si>
    <t>Mustard</t>
  </si>
  <si>
    <t>Mayo</t>
  </si>
  <si>
    <t>Ranch</t>
  </si>
  <si>
    <t>Honey_BBQ</t>
  </si>
  <si>
    <t>Caesar_Dressing</t>
  </si>
  <si>
    <t>Chocolate</t>
  </si>
  <si>
    <t>Vanilla</t>
  </si>
  <si>
    <t>Strawberry</t>
  </si>
  <si>
    <t>Whipped_Cream</t>
  </si>
  <si>
    <t>Cookie_Sandwich</t>
  </si>
  <si>
    <t>Dessert_Bowls</t>
  </si>
  <si>
    <t>Dessert_Cups</t>
  </si>
  <si>
    <t>Cheese_Burger</t>
  </si>
  <si>
    <t>Black_Bean_Burger</t>
  </si>
  <si>
    <t>Classic_Hamburger</t>
  </si>
  <si>
    <t>Chicken_Sandwich</t>
  </si>
  <si>
    <t>Bacon_Burger</t>
  </si>
  <si>
    <t>GigEm_Patty_Melt</t>
  </si>
  <si>
    <t>Chicken_Tenders</t>
  </si>
  <si>
    <t>Caesar_Salad</t>
  </si>
  <si>
    <t>Chocolate_Aggie_Shake</t>
  </si>
  <si>
    <t>Vanilla_Aggie_Shake</t>
  </si>
  <si>
    <t>Strawberry_Aggie_Shake</t>
  </si>
  <si>
    <t>French_Fries</t>
  </si>
  <si>
    <t>Fountain_Drink</t>
  </si>
  <si>
    <t>Vanilla_Ice_Cream_Cup</t>
  </si>
  <si>
    <t>Strawberry_Ice_Cream_Cup</t>
  </si>
  <si>
    <t>Chocolate_Ice_Cream_Cup</t>
  </si>
  <si>
    <t>Involuntary</t>
  </si>
  <si>
    <t>Celery</t>
  </si>
  <si>
    <t>0'</t>
  </si>
  <si>
    <t>___</t>
  </si>
  <si>
    <t>create table order_history (id INT PRIMARY KEY,admin varchar, pwd varchar, gameday int, date varchar,revenue float, pepsi int, diet_pepsi int, gatorade int, mug_rootbeer int, sierra_mist int, brisk int, straws int, lids int, drink_cup int, burger_fillet int, chicken_fillet int, chicken_tender int, black_bean_fillet int, bun int, lettuce int, pickles int, tomato int, onions int, american_cheese int, swiss_american_cheese int, fries int, bacon int, meal_tray int, salt int, pepper int, utensils int, napkins int, gigem_sauce int, ketchup int, mustard int, mayo int, ranch int, honey_bbq int, caesar_dressing int,chocolate int, vanilla int, strawberry int, milk int, whipped_cream int, cookie_sandwich int, dessert_bowls int, dessert_cups int);</t>
  </si>
  <si>
    <t>INSERT INTO order_history values(5000,'Involentary','Celery',0,'2022-12-01',4300.10,42,15,58,40,51,60,266,266,266,124,72,121,45,241,165,144,127,112,128,56,278,72,390,198,142,202,439,98,95,102,54,101,98,87,18,21,16,15,15,18,40,15),(5001,'0','0',0,'2022-12-02',6064.78,53,87,48,58,48,37,331,331,331,140,140,98,106,386,269,265,248,250,148,140,316,114,516,241,192,289,532,106,116,133,78,133,130,101,4561,14,50,50,45,40,50),(5002,'0','0',0,'2022-12-03',74,58,52,41,66,48,339,339,339127,91,131,114,332,324,290,250245,164,114,324,85,496,252,201,316,606,80,106,98,108,80,116,58,48,56,50,79,79,56,79),(5003,'0','0',0,50,56....),(5004,'0','0',0,'2022-12-04',58,57,35,37,43,74,304,304,304,138,124,112,102,364,317,311,310,255,164,141,511,195,221,246,275,133,77,106,106,127,130,80,33,39,56,48,48,61,54,48)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</si>
</sst>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&quot;-&quot;mm&quot;-&quot;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b/>
      <color theme="1"/>
      <name val="Arial"/>
      <scheme val="minor"/>
    </font>
    <font>
      <b/>
      <color theme="1"/>
      <name val="Arial"/>
    </font>
    <font>
      <b/>
      <sz val="11.0"/>
      <color rgb="FF000000"/>
      <name val="Inconsolata"/>
    </font>
    <font>
      <b/>
      <color rgb="FF000000"/>
      <name val="&quot;Arial&quot;"/>
    </font>
    <font>
      <b/>
      <color rgb="FF980000"/>
      <name val="Arial"/>
      <scheme val="minor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4" fontId="1" numFmtId="0" xfId="0" applyFill="1" applyFont="1"/>
    <xf borderId="0" fillId="4" fontId="1" numFmtId="0" xfId="0" applyAlignment="1" applyFont="1">
      <alignment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7" fontId="4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right" readingOrder="0"/>
    </xf>
    <xf borderId="0" fillId="8" fontId="1" numFmtId="164" xfId="0" applyAlignment="1" applyFill="1" applyFont="1" applyNumberFormat="1">
      <alignment horizontal="right" readingOrder="0"/>
    </xf>
    <xf borderId="0" fillId="0" fontId="5" numFmtId="0" xfId="0" applyAlignment="1" applyFont="1">
      <alignment horizontal="center" vertical="bottom"/>
    </xf>
    <xf borderId="0" fillId="9" fontId="4" numFmtId="164" xfId="0" applyAlignment="1" applyFill="1" applyFont="1" applyNumberFormat="1">
      <alignment horizontal="right" readingOrder="0"/>
    </xf>
    <xf borderId="0" fillId="10" fontId="4" numFmtId="0" xfId="0" applyAlignment="1" applyFill="1" applyFont="1">
      <alignment horizontal="right" readingOrder="0"/>
    </xf>
    <xf borderId="0" fillId="8" fontId="4" numFmtId="0" xfId="0" applyAlignment="1" applyFont="1">
      <alignment horizontal="right" readingOrder="0"/>
    </xf>
    <xf borderId="0" fillId="3" fontId="4" numFmtId="0" xfId="0" applyAlignment="1" applyFont="1">
      <alignment horizontal="right" readingOrder="0"/>
    </xf>
    <xf borderId="0" fillId="11" fontId="4" numFmtId="0" xfId="0" applyAlignment="1" applyFill="1" applyFont="1">
      <alignment horizontal="right" readingOrder="0"/>
    </xf>
    <xf borderId="0" fillId="12" fontId="4" numFmtId="0" xfId="0" applyAlignment="1" applyFill="1" applyFont="1">
      <alignment horizontal="right"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13" fontId="4" numFmtId="164" xfId="0" applyFill="1" applyFont="1" applyNumberFormat="1"/>
    <xf borderId="0" fillId="13" fontId="8" numFmtId="0" xfId="0" applyAlignment="1" applyFont="1">
      <alignment readingOrder="0"/>
    </xf>
    <xf borderId="0" fillId="8" fontId="8" numFmtId="0" xfId="0" applyFont="1"/>
    <xf borderId="0" fillId="8" fontId="8" numFmtId="0" xfId="0" applyAlignment="1" applyFont="1">
      <alignment readingOrder="0"/>
    </xf>
    <xf borderId="0" fillId="13" fontId="8" numFmtId="0" xfId="0" applyFont="1"/>
    <xf borderId="0" fillId="13" fontId="1" numFmtId="0" xfId="0" applyAlignment="1" applyFont="1">
      <alignment readingOrder="0"/>
    </xf>
    <xf borderId="0" fillId="13" fontId="1" numFmtId="0" xfId="0" applyFont="1"/>
    <xf borderId="0" fillId="0" fontId="1" numFmtId="0" xfId="0" applyAlignment="1" applyFont="1">
      <alignment horizontal="center"/>
    </xf>
    <xf borderId="0" fillId="8" fontId="4" numFmtId="164" xfId="0" applyFont="1" applyNumberFormat="1"/>
    <xf borderId="0" fillId="8" fontId="1" numFmtId="164" xfId="0" applyFont="1" applyNumberFormat="1"/>
    <xf borderId="0" fillId="8" fontId="1" numFmtId="0" xfId="0" applyFont="1"/>
    <xf quotePrefix="1" borderId="0" fillId="0" fontId="1" numFmtId="0" xfId="0" applyAlignment="1" applyFont="1">
      <alignment horizontal="center" readingOrder="0"/>
    </xf>
    <xf borderId="0" fillId="5" fontId="4" numFmtId="164" xfId="0" applyFont="1" applyNumberFormat="1"/>
    <xf borderId="0" fillId="5" fontId="8" numFmtId="0" xfId="0" applyAlignment="1" applyFont="1">
      <alignment readingOrder="0"/>
    </xf>
    <xf borderId="0" fillId="5" fontId="1" numFmtId="0" xfId="0" applyFont="1"/>
    <xf borderId="0" fillId="8" fontId="1" numFmtId="0" xfId="0" applyAlignment="1" applyFont="1">
      <alignment readingOrder="0"/>
    </xf>
    <xf borderId="0" fillId="8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13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8" fontId="5" numFmtId="0" xfId="0" applyAlignment="1" applyFont="1">
      <alignment readingOrder="0" vertical="bottom"/>
    </xf>
    <xf borderId="0" fillId="8" fontId="5" numFmtId="164" xfId="0" applyAlignment="1" applyFont="1" applyNumberFormat="1">
      <alignment horizontal="right" vertical="bottom"/>
    </xf>
    <xf borderId="0" fillId="14" fontId="9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C3" s="1">
        <f t="shared" ref="C3:C33" si="1">C2+1</f>
        <v>1001</v>
      </c>
      <c r="D3" s="1" t="s">
        <v>6</v>
      </c>
      <c r="E3" s="1">
        <v>1.45</v>
      </c>
      <c r="F3" s="1">
        <v>0.0</v>
      </c>
      <c r="G3" s="1">
        <v>100.0</v>
      </c>
    </row>
    <row r="4">
      <c r="B4" s="1" t="s">
        <v>7</v>
      </c>
      <c r="C4" s="1">
        <f t="shared" si="1"/>
        <v>1002</v>
      </c>
      <c r="D4" s="1" t="s">
        <v>8</v>
      </c>
      <c r="E4" s="1">
        <v>1.45</v>
      </c>
      <c r="F4" s="1">
        <v>50.0</v>
      </c>
      <c r="G4" s="1">
        <v>100.0</v>
      </c>
    </row>
    <row r="5">
      <c r="C5" s="1">
        <f t="shared" si="1"/>
        <v>1003</v>
      </c>
      <c r="D5" s="1" t="s">
        <v>9</v>
      </c>
      <c r="E5" s="1">
        <v>1.45</v>
      </c>
      <c r="F5" s="1">
        <v>160.0</v>
      </c>
      <c r="G5" s="1">
        <v>100.0</v>
      </c>
    </row>
    <row r="6">
      <c r="C6" s="1">
        <f t="shared" si="1"/>
        <v>1004</v>
      </c>
      <c r="D6" s="1" t="s">
        <v>10</v>
      </c>
      <c r="E6" s="1">
        <v>1.45</v>
      </c>
      <c r="F6" s="1">
        <v>175.0</v>
      </c>
      <c r="G6" s="1">
        <v>100.0</v>
      </c>
    </row>
    <row r="7">
      <c r="A7" s="2" t="s">
        <v>11</v>
      </c>
      <c r="C7" s="1">
        <f t="shared" si="1"/>
        <v>1005</v>
      </c>
      <c r="D7" s="1" t="s">
        <v>12</v>
      </c>
      <c r="E7" s="1">
        <v>1.45</v>
      </c>
      <c r="F7" s="1">
        <v>70.0</v>
      </c>
      <c r="G7" s="1">
        <v>100.0</v>
      </c>
    </row>
    <row r="8">
      <c r="C8" s="1">
        <f t="shared" si="1"/>
        <v>1006</v>
      </c>
      <c r="D8" s="1" t="s">
        <v>13</v>
      </c>
      <c r="E8" s="1">
        <v>1.0</v>
      </c>
      <c r="F8" s="1">
        <v>0.0</v>
      </c>
      <c r="G8" s="1">
        <v>100.0</v>
      </c>
    </row>
    <row r="9">
      <c r="C9" s="1">
        <f t="shared" si="1"/>
        <v>1007</v>
      </c>
      <c r="D9" s="1" t="s">
        <v>14</v>
      </c>
      <c r="E9" s="3">
        <v>5.49</v>
      </c>
      <c r="F9" s="3">
        <v>310.0</v>
      </c>
      <c r="G9" s="3">
        <v>100.0</v>
      </c>
    </row>
    <row r="10">
      <c r="C10" s="1">
        <f t="shared" si="1"/>
        <v>1008</v>
      </c>
      <c r="D10" s="1" t="s">
        <v>15</v>
      </c>
      <c r="E10" s="3">
        <v>4.49</v>
      </c>
      <c r="F10" s="3">
        <v>310.0</v>
      </c>
      <c r="G10" s="3">
        <v>100.0</v>
      </c>
    </row>
    <row r="11">
      <c r="C11" s="1">
        <f t="shared" si="1"/>
        <v>1009</v>
      </c>
      <c r="D11" s="1" t="s">
        <v>16</v>
      </c>
      <c r="E11" s="3">
        <v>1.6</v>
      </c>
      <c r="F11" s="3">
        <v>300.0</v>
      </c>
      <c r="G11" s="3">
        <v>100.0</v>
      </c>
    </row>
    <row r="12">
      <c r="C12" s="1">
        <f t="shared" si="1"/>
        <v>1010</v>
      </c>
      <c r="D12" s="1" t="s">
        <v>17</v>
      </c>
      <c r="E12" s="3">
        <v>5.29</v>
      </c>
      <c r="F12" s="3">
        <v>570.0</v>
      </c>
      <c r="G12" s="3">
        <v>100.0</v>
      </c>
      <c r="I12" s="1" t="s">
        <v>18</v>
      </c>
    </row>
    <row r="13">
      <c r="C13" s="1">
        <f t="shared" si="1"/>
        <v>1011</v>
      </c>
      <c r="D13" s="1" t="s">
        <v>19</v>
      </c>
      <c r="E13" s="3">
        <v>2.0</v>
      </c>
      <c r="F13" s="3">
        <v>200.0</v>
      </c>
      <c r="G13" s="3">
        <v>100.0</v>
      </c>
    </row>
    <row r="14">
      <c r="C14" s="1">
        <f t="shared" si="1"/>
        <v>1012</v>
      </c>
      <c r="D14" s="1" t="s">
        <v>20</v>
      </c>
      <c r="E14" s="3">
        <v>0.0</v>
      </c>
      <c r="F14" s="3">
        <v>0.0</v>
      </c>
      <c r="G14" s="3">
        <v>100.0</v>
      </c>
    </row>
    <row r="15">
      <c r="C15" s="1">
        <f t="shared" si="1"/>
        <v>1013</v>
      </c>
      <c r="D15" s="1" t="s">
        <v>21</v>
      </c>
      <c r="E15" s="3">
        <v>0.0</v>
      </c>
      <c r="F15" s="3">
        <v>0.0</v>
      </c>
      <c r="G15" s="3">
        <v>100.0</v>
      </c>
    </row>
    <row r="16">
      <c r="C16" s="1">
        <f t="shared" si="1"/>
        <v>1014</v>
      </c>
      <c r="D16" s="1" t="s">
        <v>22</v>
      </c>
      <c r="E16" s="3">
        <v>0.0</v>
      </c>
      <c r="F16" s="3">
        <v>0.0</v>
      </c>
      <c r="G16" s="3">
        <v>100.0</v>
      </c>
    </row>
    <row r="17">
      <c r="C17" s="1">
        <f t="shared" si="1"/>
        <v>1015</v>
      </c>
      <c r="D17" s="4" t="s">
        <v>23</v>
      </c>
      <c r="E17" s="3">
        <v>0.0</v>
      </c>
      <c r="F17" s="3">
        <v>0.0</v>
      </c>
      <c r="G17" s="3">
        <v>100.0</v>
      </c>
    </row>
    <row r="18">
      <c r="C18" s="1">
        <f t="shared" si="1"/>
        <v>1016</v>
      </c>
      <c r="D18" s="4" t="s">
        <v>24</v>
      </c>
      <c r="E18" s="5">
        <v>0.5</v>
      </c>
      <c r="F18" s="5">
        <v>100.0</v>
      </c>
      <c r="G18" s="5">
        <v>100.0</v>
      </c>
    </row>
    <row r="19">
      <c r="C19" s="1">
        <f t="shared" si="1"/>
        <v>1017</v>
      </c>
      <c r="D19" s="6" t="s">
        <v>25</v>
      </c>
      <c r="E19" s="3">
        <v>0.6</v>
      </c>
      <c r="F19" s="5">
        <v>80.0</v>
      </c>
      <c r="G19" s="5">
        <v>100.0</v>
      </c>
    </row>
    <row r="20">
      <c r="C20" s="1">
        <f t="shared" si="1"/>
        <v>1018</v>
      </c>
      <c r="D20" s="1" t="s">
        <v>26</v>
      </c>
      <c r="E20" s="5">
        <v>2.69</v>
      </c>
      <c r="F20" s="5">
        <v>240.0</v>
      </c>
      <c r="G20" s="5">
        <v>100.0</v>
      </c>
    </row>
    <row r="21">
      <c r="C21" s="1">
        <f t="shared" si="1"/>
        <v>1019</v>
      </c>
      <c r="D21" s="1" t="s">
        <v>27</v>
      </c>
      <c r="E21" s="3">
        <v>0.9</v>
      </c>
      <c r="F21" s="3">
        <v>90.0</v>
      </c>
      <c r="G21" s="3">
        <v>100.0</v>
      </c>
    </row>
    <row r="22">
      <c r="C22" s="1">
        <f t="shared" si="1"/>
        <v>1020</v>
      </c>
      <c r="D22" s="4" t="s">
        <v>28</v>
      </c>
      <c r="E22" s="3">
        <v>0.0</v>
      </c>
      <c r="F22" s="3">
        <v>0.0</v>
      </c>
      <c r="G22" s="3">
        <v>100.0</v>
      </c>
    </row>
    <row r="23">
      <c r="C23" s="1">
        <f t="shared" si="1"/>
        <v>1021</v>
      </c>
      <c r="D23" s="4" t="s">
        <v>29</v>
      </c>
      <c r="E23" s="7">
        <v>0.0</v>
      </c>
      <c r="F23" s="7">
        <v>0.0</v>
      </c>
      <c r="G23" s="7">
        <v>100.0</v>
      </c>
    </row>
    <row r="24">
      <c r="C24" s="1">
        <f t="shared" si="1"/>
        <v>1022</v>
      </c>
      <c r="D24" s="4" t="s">
        <v>30</v>
      </c>
      <c r="E24" s="7">
        <v>0.0</v>
      </c>
      <c r="F24" s="7">
        <v>0.0</v>
      </c>
      <c r="G24" s="7">
        <v>100.0</v>
      </c>
    </row>
    <row r="25">
      <c r="C25" s="1">
        <f t="shared" si="1"/>
        <v>1023</v>
      </c>
      <c r="D25" s="4" t="s">
        <v>31</v>
      </c>
      <c r="E25" s="7">
        <v>0.0</v>
      </c>
      <c r="F25" s="7">
        <v>0.0</v>
      </c>
      <c r="G25" s="7">
        <v>100.0</v>
      </c>
    </row>
    <row r="26">
      <c r="C26" s="1">
        <f t="shared" si="1"/>
        <v>1024</v>
      </c>
      <c r="D26" s="4" t="s">
        <v>32</v>
      </c>
      <c r="E26" s="7">
        <v>0.0</v>
      </c>
      <c r="F26" s="7">
        <v>0.0</v>
      </c>
      <c r="G26" s="7">
        <v>100.0</v>
      </c>
    </row>
    <row r="27">
      <c r="C27" s="1">
        <f t="shared" si="1"/>
        <v>1025</v>
      </c>
      <c r="D27" s="4" t="s">
        <v>33</v>
      </c>
      <c r="E27" s="3">
        <v>0.0</v>
      </c>
      <c r="F27" s="7"/>
      <c r="G27" s="5">
        <v>100.0</v>
      </c>
    </row>
    <row r="28">
      <c r="C28" s="1">
        <f t="shared" si="1"/>
        <v>1026</v>
      </c>
      <c r="D28" s="8" t="s">
        <v>34</v>
      </c>
      <c r="E28" s="3">
        <v>0.0</v>
      </c>
      <c r="F28" s="8"/>
      <c r="G28" s="5">
        <v>100.0</v>
      </c>
    </row>
    <row r="29">
      <c r="C29" s="1">
        <f t="shared" si="1"/>
        <v>1027</v>
      </c>
      <c r="D29" s="8" t="s">
        <v>35</v>
      </c>
      <c r="E29" s="3">
        <v>0.0</v>
      </c>
      <c r="F29" s="8"/>
      <c r="G29" s="5">
        <v>100.0</v>
      </c>
    </row>
    <row r="30">
      <c r="C30" s="1">
        <f t="shared" si="1"/>
        <v>1028</v>
      </c>
      <c r="D30" s="8" t="s">
        <v>36</v>
      </c>
      <c r="E30" s="3">
        <v>0.0</v>
      </c>
      <c r="F30" s="8"/>
      <c r="G30" s="5">
        <v>100.0</v>
      </c>
    </row>
    <row r="31">
      <c r="C31" s="1">
        <f t="shared" si="1"/>
        <v>1029</v>
      </c>
      <c r="D31" s="8" t="s">
        <v>37</v>
      </c>
      <c r="E31" s="3">
        <v>0.0</v>
      </c>
      <c r="F31" s="8"/>
      <c r="G31" s="5">
        <v>100.0</v>
      </c>
    </row>
    <row r="32">
      <c r="C32" s="1">
        <f t="shared" si="1"/>
        <v>1030</v>
      </c>
      <c r="D32" s="1" t="s">
        <v>38</v>
      </c>
      <c r="E32" s="3">
        <v>0.0</v>
      </c>
      <c r="G32" s="5">
        <v>100.0</v>
      </c>
    </row>
    <row r="33">
      <c r="C33" s="1">
        <f t="shared" si="1"/>
        <v>1031</v>
      </c>
      <c r="D33" s="1" t="s">
        <v>39</v>
      </c>
      <c r="E33" s="3">
        <v>0.0</v>
      </c>
      <c r="G33" s="5">
        <v>100.0</v>
      </c>
    </row>
    <row r="34">
      <c r="C34" s="5">
        <v>3025.0</v>
      </c>
      <c r="D34" s="1" t="s">
        <v>40</v>
      </c>
      <c r="G34" s="1">
        <v>100.0</v>
      </c>
    </row>
    <row r="35">
      <c r="C35" s="5">
        <f t="shared" ref="C35:C40" si="2">C34+1</f>
        <v>3026</v>
      </c>
      <c r="D35" s="1" t="s">
        <v>41</v>
      </c>
      <c r="G35" s="1">
        <v>100.0</v>
      </c>
    </row>
    <row r="36">
      <c r="C36" s="5">
        <f t="shared" si="2"/>
        <v>3027</v>
      </c>
      <c r="D36" s="1" t="s">
        <v>42</v>
      </c>
      <c r="G36" s="1">
        <v>100.0</v>
      </c>
    </row>
    <row r="37">
      <c r="C37" s="5">
        <f t="shared" si="2"/>
        <v>3028</v>
      </c>
      <c r="D37" s="1" t="s">
        <v>43</v>
      </c>
      <c r="G37" s="1">
        <v>100.0</v>
      </c>
    </row>
    <row r="38">
      <c r="C38" s="3">
        <f t="shared" si="2"/>
        <v>3029</v>
      </c>
      <c r="D38" s="4" t="s">
        <v>44</v>
      </c>
      <c r="E38" s="1">
        <v>0.0</v>
      </c>
      <c r="F38" s="1">
        <v>0.0</v>
      </c>
      <c r="G38" s="3">
        <v>100.0</v>
      </c>
    </row>
    <row r="39">
      <c r="C39" s="3">
        <f t="shared" si="2"/>
        <v>3030</v>
      </c>
      <c r="D39" s="4" t="s">
        <v>45</v>
      </c>
      <c r="E39" s="9">
        <v>0.0</v>
      </c>
      <c r="F39" s="1">
        <v>0.0</v>
      </c>
      <c r="G39" s="4">
        <v>100.0</v>
      </c>
    </row>
    <row r="40">
      <c r="C40" s="5">
        <f t="shared" si="2"/>
        <v>3031</v>
      </c>
      <c r="D40" s="1" t="s">
        <v>43</v>
      </c>
      <c r="E40" s="1">
        <v>0.0</v>
      </c>
      <c r="F40" s="1">
        <v>0.0</v>
      </c>
      <c r="G40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1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B2" s="1">
        <v>1000.0</v>
      </c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B3" s="1">
        <f t="shared" ref="B3:B10" si="1">B2+1</f>
        <v>1001</v>
      </c>
      <c r="C3" s="1">
        <v>1001.0</v>
      </c>
      <c r="D3" s="1" t="s">
        <v>6</v>
      </c>
      <c r="E3" s="1">
        <v>1.45</v>
      </c>
      <c r="F3" s="1">
        <v>0.0</v>
      </c>
      <c r="G3" s="1">
        <v>100.0</v>
      </c>
    </row>
    <row r="4">
      <c r="B4" s="1">
        <f t="shared" si="1"/>
        <v>1002</v>
      </c>
      <c r="C4" s="1">
        <v>1002.0</v>
      </c>
      <c r="D4" s="1" t="s">
        <v>48</v>
      </c>
      <c r="E4" s="1">
        <v>1.45</v>
      </c>
      <c r="F4" s="1">
        <v>50.0</v>
      </c>
      <c r="G4" s="1">
        <v>100.0</v>
      </c>
    </row>
    <row r="5">
      <c r="B5" s="1">
        <f t="shared" si="1"/>
        <v>1003</v>
      </c>
      <c r="C5" s="1">
        <v>1003.0</v>
      </c>
      <c r="D5" s="1" t="s">
        <v>9</v>
      </c>
      <c r="E5" s="1">
        <v>1.45</v>
      </c>
      <c r="F5" s="1">
        <v>160.0</v>
      </c>
      <c r="G5" s="1">
        <v>100.0</v>
      </c>
    </row>
    <row r="6">
      <c r="B6" s="1">
        <f t="shared" si="1"/>
        <v>1004</v>
      </c>
      <c r="C6" s="1">
        <v>1004.0</v>
      </c>
      <c r="D6" s="1" t="s">
        <v>10</v>
      </c>
      <c r="E6" s="1">
        <v>1.45</v>
      </c>
      <c r="F6" s="1">
        <v>175.0</v>
      </c>
      <c r="G6" s="1">
        <v>100.0</v>
      </c>
    </row>
    <row r="7">
      <c r="B7" s="1">
        <f t="shared" si="1"/>
        <v>1005</v>
      </c>
      <c r="C7" s="1">
        <v>1005.0</v>
      </c>
      <c r="D7" s="1" t="s">
        <v>12</v>
      </c>
      <c r="E7" s="1">
        <v>1.45</v>
      </c>
      <c r="F7" s="1">
        <v>70.0</v>
      </c>
      <c r="G7" s="1">
        <v>100.0</v>
      </c>
    </row>
    <row r="8">
      <c r="B8" s="1">
        <f t="shared" si="1"/>
        <v>1006</v>
      </c>
      <c r="C8" s="1">
        <v>1006.0</v>
      </c>
      <c r="D8" s="1" t="s">
        <v>13</v>
      </c>
      <c r="E8" s="1">
        <v>1.0</v>
      </c>
      <c r="F8" s="1">
        <v>0.0</v>
      </c>
      <c r="G8" s="1">
        <v>100.0</v>
      </c>
    </row>
    <row r="9">
      <c r="A9" s="10"/>
      <c r="B9" s="11">
        <f t="shared" si="1"/>
        <v>1007</v>
      </c>
      <c r="C9" s="11">
        <v>1007.0</v>
      </c>
      <c r="D9" s="11" t="s">
        <v>49</v>
      </c>
      <c r="E9" s="11">
        <v>0.0</v>
      </c>
      <c r="F9" s="11">
        <v>0.0</v>
      </c>
      <c r="G9" s="11">
        <v>100.0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1">
        <f t="shared" si="1"/>
        <v>1008</v>
      </c>
      <c r="C10" s="11">
        <v>1008.0</v>
      </c>
      <c r="D10" s="11" t="s">
        <v>50</v>
      </c>
      <c r="E10" s="11">
        <v>0.0</v>
      </c>
      <c r="F10" s="11">
        <v>0.0</v>
      </c>
      <c r="G10" s="11">
        <v>100.0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88"/>
  </cols>
  <sheetData>
    <row r="1">
      <c r="A1" s="1" t="s">
        <v>51</v>
      </c>
      <c r="C1" s="1" t="s">
        <v>47</v>
      </c>
      <c r="D1" s="1" t="s">
        <v>52</v>
      </c>
      <c r="E1" s="1" t="s">
        <v>53</v>
      </c>
      <c r="F1" s="1" t="s">
        <v>54</v>
      </c>
      <c r="G1" s="1" t="s">
        <v>55</v>
      </c>
    </row>
    <row r="2">
      <c r="C2" s="1">
        <v>2007.0</v>
      </c>
      <c r="D2" s="1" t="s">
        <v>14</v>
      </c>
      <c r="E2" s="1">
        <v>5.49</v>
      </c>
      <c r="F2" s="1">
        <v>310.0</v>
      </c>
      <c r="G2" s="1">
        <v>100.0</v>
      </c>
    </row>
    <row r="3">
      <c r="C3" s="1">
        <f t="shared" ref="C3:C19" si="1">C2+1</f>
        <v>2008</v>
      </c>
      <c r="D3" s="1" t="s">
        <v>15</v>
      </c>
      <c r="E3" s="1">
        <v>4.49</v>
      </c>
      <c r="F3" s="1">
        <v>310.0</v>
      </c>
      <c r="G3" s="1">
        <v>100.0</v>
      </c>
      <c r="I3" s="1" t="s">
        <v>56</v>
      </c>
    </row>
    <row r="4">
      <c r="C4" s="1">
        <f t="shared" si="1"/>
        <v>2009</v>
      </c>
      <c r="D4" s="1" t="s">
        <v>16</v>
      </c>
      <c r="E4" s="1">
        <v>1.6</v>
      </c>
      <c r="F4" s="1">
        <v>300.0</v>
      </c>
      <c r="G4" s="1">
        <v>100.0</v>
      </c>
    </row>
    <row r="5">
      <c r="C5" s="1">
        <f t="shared" si="1"/>
        <v>2010</v>
      </c>
      <c r="D5" s="1" t="s">
        <v>57</v>
      </c>
      <c r="E5" s="1">
        <v>5.29</v>
      </c>
      <c r="F5" s="1">
        <v>570.0</v>
      </c>
      <c r="G5" s="1">
        <v>100.0</v>
      </c>
    </row>
    <row r="6">
      <c r="C6" s="1">
        <f t="shared" si="1"/>
        <v>2011</v>
      </c>
      <c r="D6" s="1" t="s">
        <v>19</v>
      </c>
      <c r="E6" s="1">
        <v>2.0</v>
      </c>
      <c r="F6" s="1">
        <v>200.0</v>
      </c>
      <c r="G6" s="1">
        <v>100.0</v>
      </c>
    </row>
    <row r="7">
      <c r="C7" s="1">
        <f t="shared" si="1"/>
        <v>2012</v>
      </c>
      <c r="D7" s="1" t="s">
        <v>20</v>
      </c>
      <c r="E7" s="1">
        <v>0.0</v>
      </c>
      <c r="F7" s="1">
        <v>0.0</v>
      </c>
      <c r="G7" s="1">
        <v>100.0</v>
      </c>
    </row>
    <row r="8">
      <c r="A8" s="1" t="s">
        <v>58</v>
      </c>
      <c r="C8" s="1">
        <f t="shared" si="1"/>
        <v>2013</v>
      </c>
      <c r="D8" s="1" t="s">
        <v>21</v>
      </c>
      <c r="E8" s="1">
        <v>0.0</v>
      </c>
      <c r="F8" s="1">
        <v>0.0</v>
      </c>
      <c r="G8" s="1">
        <v>100.0</v>
      </c>
    </row>
    <row r="9">
      <c r="C9" s="1">
        <f t="shared" si="1"/>
        <v>2014</v>
      </c>
      <c r="D9" s="1" t="s">
        <v>22</v>
      </c>
      <c r="E9" s="1">
        <v>0.0</v>
      </c>
      <c r="F9" s="1">
        <v>0.0</v>
      </c>
      <c r="G9" s="1">
        <v>100.0</v>
      </c>
    </row>
    <row r="10">
      <c r="A10" s="8"/>
      <c r="C10" s="1">
        <f t="shared" si="1"/>
        <v>2015</v>
      </c>
      <c r="D10" s="4" t="s">
        <v>23</v>
      </c>
      <c r="E10" s="7">
        <v>0.0</v>
      </c>
      <c r="F10" s="4">
        <v>0.0</v>
      </c>
      <c r="G10" s="7">
        <v>100.0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C11" s="1">
        <f t="shared" si="1"/>
        <v>2016</v>
      </c>
      <c r="D11" s="4" t="s">
        <v>24</v>
      </c>
      <c r="E11" s="3">
        <v>0.5</v>
      </c>
      <c r="F11" s="4">
        <v>100.0</v>
      </c>
      <c r="G11" s="5">
        <v>100.0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C12" s="1">
        <f t="shared" si="1"/>
        <v>2017</v>
      </c>
      <c r="D12" s="6" t="s">
        <v>25</v>
      </c>
      <c r="E12" s="4">
        <v>0.6</v>
      </c>
      <c r="F12" s="4">
        <v>80.0</v>
      </c>
      <c r="G12" s="5">
        <v>100.0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C13" s="1">
        <f t="shared" si="1"/>
        <v>2018</v>
      </c>
      <c r="D13" s="1" t="s">
        <v>26</v>
      </c>
      <c r="E13" s="1">
        <v>2.69</v>
      </c>
      <c r="F13" s="1">
        <v>240.0</v>
      </c>
      <c r="G13" s="1">
        <v>100.0</v>
      </c>
    </row>
    <row r="14">
      <c r="C14" s="1">
        <f t="shared" si="1"/>
        <v>2019</v>
      </c>
      <c r="D14" s="1" t="s">
        <v>27</v>
      </c>
      <c r="E14" s="1">
        <v>0.9</v>
      </c>
      <c r="F14" s="1">
        <v>90.0</v>
      </c>
      <c r="G14" s="1">
        <v>100.0</v>
      </c>
    </row>
    <row r="15">
      <c r="C15" s="1">
        <f t="shared" si="1"/>
        <v>2020</v>
      </c>
      <c r="D15" s="4" t="s">
        <v>28</v>
      </c>
      <c r="E15" s="3">
        <v>0.0</v>
      </c>
      <c r="F15" s="3">
        <v>0.0</v>
      </c>
      <c r="G15" s="3">
        <v>100.0</v>
      </c>
    </row>
    <row r="16">
      <c r="C16" s="1">
        <f t="shared" si="1"/>
        <v>2021</v>
      </c>
      <c r="D16" s="4" t="s">
        <v>29</v>
      </c>
      <c r="E16" s="7">
        <v>0.0</v>
      </c>
      <c r="F16" s="7">
        <v>0.0</v>
      </c>
      <c r="G16" s="7">
        <v>100.0</v>
      </c>
    </row>
    <row r="17">
      <c r="C17" s="1">
        <f t="shared" si="1"/>
        <v>2022</v>
      </c>
      <c r="D17" s="4" t="s">
        <v>30</v>
      </c>
      <c r="E17" s="7">
        <v>0.0</v>
      </c>
      <c r="F17" s="7">
        <v>0.0</v>
      </c>
      <c r="G17" s="7">
        <v>100.0</v>
      </c>
    </row>
    <row r="18">
      <c r="C18" s="1">
        <f t="shared" si="1"/>
        <v>2023</v>
      </c>
      <c r="D18" s="4" t="s">
        <v>31</v>
      </c>
      <c r="E18" s="7">
        <v>0.0</v>
      </c>
      <c r="F18" s="7">
        <v>0.0</v>
      </c>
      <c r="G18" s="7">
        <v>100.0</v>
      </c>
    </row>
    <row r="19">
      <c r="C19" s="1">
        <f t="shared" si="1"/>
        <v>2024</v>
      </c>
      <c r="D19" s="4" t="s">
        <v>32</v>
      </c>
      <c r="E19" s="7">
        <v>0.0</v>
      </c>
      <c r="F19" s="7">
        <v>0.0</v>
      </c>
      <c r="G19" s="7">
        <v>100.0</v>
      </c>
    </row>
    <row r="20">
      <c r="A20" s="8"/>
      <c r="B20" s="8"/>
      <c r="C20" s="7"/>
      <c r="D20" s="4"/>
      <c r="E20" s="7"/>
      <c r="F20" s="7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8"/>
      <c r="B2" s="7">
        <v>3025.0</v>
      </c>
      <c r="C2" s="7">
        <v>3025.0</v>
      </c>
      <c r="D2" s="4" t="s">
        <v>33</v>
      </c>
      <c r="E2" s="3">
        <v>0.0</v>
      </c>
      <c r="F2" s="7"/>
      <c r="G2" s="5">
        <v>100.0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3">
        <f t="shared" ref="B3:C3" si="1">B2+1</f>
        <v>3026</v>
      </c>
      <c r="C3" s="3">
        <f t="shared" si="1"/>
        <v>3026</v>
      </c>
      <c r="D3" s="8" t="s">
        <v>34</v>
      </c>
      <c r="E3" s="3">
        <v>0.0</v>
      </c>
      <c r="F3" s="8"/>
      <c r="G3" s="5">
        <v>100.0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3">
        <f t="shared" ref="B4:C4" si="2">B3+1</f>
        <v>3027</v>
      </c>
      <c r="C4" s="3">
        <f t="shared" si="2"/>
        <v>3027</v>
      </c>
      <c r="D4" s="8" t="s">
        <v>35</v>
      </c>
      <c r="E4" s="3">
        <v>0.0</v>
      </c>
      <c r="F4" s="8"/>
      <c r="G4" s="5">
        <v>100.0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3">
        <f t="shared" ref="B5:C5" si="3">B4+1</f>
        <v>3028</v>
      </c>
      <c r="C5" s="3">
        <f t="shared" si="3"/>
        <v>3028</v>
      </c>
      <c r="D5" s="8" t="s">
        <v>36</v>
      </c>
      <c r="E5" s="3">
        <v>0.0</v>
      </c>
      <c r="F5" s="8"/>
      <c r="G5" s="5">
        <v>100.0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3">
        <f t="shared" ref="B6:C6" si="4">B5+1</f>
        <v>3029</v>
      </c>
      <c r="C6" s="3">
        <f t="shared" si="4"/>
        <v>3029</v>
      </c>
      <c r="D6" s="8" t="s">
        <v>37</v>
      </c>
      <c r="E6" s="3">
        <v>0.0</v>
      </c>
      <c r="F6" s="8"/>
      <c r="G6" s="5">
        <v>100.0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3">
        <f t="shared" ref="B7:C7" si="5">B6+1</f>
        <v>3030</v>
      </c>
      <c r="C7" s="3">
        <f t="shared" si="5"/>
        <v>3030</v>
      </c>
      <c r="D7" s="1" t="s">
        <v>38</v>
      </c>
      <c r="E7" s="3">
        <v>0.0</v>
      </c>
      <c r="G7" s="5">
        <v>100.0</v>
      </c>
    </row>
    <row r="8">
      <c r="B8" s="3">
        <f t="shared" ref="B8:C8" si="6">B7+1</f>
        <v>3031</v>
      </c>
      <c r="C8" s="3">
        <f t="shared" si="6"/>
        <v>3031</v>
      </c>
      <c r="D8" s="1" t="s">
        <v>39</v>
      </c>
      <c r="E8" s="3">
        <v>0.0</v>
      </c>
      <c r="G8" s="5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B2" s="1">
        <v>4032.0</v>
      </c>
      <c r="C2" s="1">
        <v>1032.0</v>
      </c>
      <c r="D2" s="1" t="s">
        <v>60</v>
      </c>
      <c r="E2" s="1">
        <v>3.29</v>
      </c>
      <c r="F2" s="1">
        <v>342.0</v>
      </c>
      <c r="G2" s="1">
        <v>100.0</v>
      </c>
    </row>
    <row r="3">
      <c r="B3" s="1">
        <f t="shared" ref="B3:C3" si="1">B2+1</f>
        <v>4033</v>
      </c>
      <c r="C3" s="12">
        <f t="shared" si="1"/>
        <v>1033</v>
      </c>
      <c r="D3" s="1" t="s">
        <v>61</v>
      </c>
      <c r="E3" s="1">
        <v>3.29</v>
      </c>
      <c r="F3" s="1">
        <v>342.0</v>
      </c>
      <c r="G3" s="1">
        <v>100.0</v>
      </c>
    </row>
    <row r="4">
      <c r="B4" s="1">
        <f t="shared" ref="B4:C4" si="2">B3+1</f>
        <v>4034</v>
      </c>
      <c r="C4" s="12">
        <f t="shared" si="2"/>
        <v>1034</v>
      </c>
      <c r="D4" s="1" t="s">
        <v>62</v>
      </c>
      <c r="E4" s="1">
        <v>3.29</v>
      </c>
      <c r="F4" s="1">
        <v>342.0</v>
      </c>
      <c r="G4" s="1">
        <v>100.0</v>
      </c>
    </row>
    <row r="5">
      <c r="B5" s="1">
        <f t="shared" ref="B5:C5" si="3">B4+1</f>
        <v>4035</v>
      </c>
      <c r="C5" s="12">
        <f t="shared" si="3"/>
        <v>1035</v>
      </c>
      <c r="D5" s="1" t="s">
        <v>63</v>
      </c>
      <c r="E5" s="1">
        <v>4.69</v>
      </c>
      <c r="F5" s="1">
        <v>691.0</v>
      </c>
      <c r="G5" s="1">
        <v>100.0</v>
      </c>
    </row>
    <row r="6">
      <c r="A6" s="8"/>
      <c r="B6" s="1">
        <f t="shared" ref="B6:C6" si="4">B5+1</f>
        <v>4036</v>
      </c>
      <c r="C6" s="12">
        <f t="shared" si="4"/>
        <v>1036</v>
      </c>
      <c r="D6" s="4" t="s">
        <v>44</v>
      </c>
      <c r="E6" s="1">
        <v>0.0</v>
      </c>
      <c r="F6" s="1">
        <v>0.0</v>
      </c>
      <c r="G6" s="3">
        <v>100.0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1">
        <f t="shared" ref="B7:C7" si="5">B6+1</f>
        <v>4037</v>
      </c>
      <c r="C7" s="12">
        <f t="shared" si="5"/>
        <v>1037</v>
      </c>
      <c r="D7" s="4" t="s">
        <v>45</v>
      </c>
      <c r="E7" s="9">
        <v>0.0</v>
      </c>
      <c r="F7" s="1">
        <v>0.0</v>
      </c>
      <c r="G7" s="4">
        <v>100.0</v>
      </c>
      <c r="H7" s="1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B8" s="1">
        <f t="shared" ref="B8:B10" si="6">B7+1</f>
        <v>4038</v>
      </c>
      <c r="C8" s="1">
        <v>1038.0</v>
      </c>
      <c r="D8" s="1" t="s">
        <v>43</v>
      </c>
      <c r="E8" s="1">
        <v>0.0</v>
      </c>
      <c r="F8" s="1">
        <v>0.0</v>
      </c>
      <c r="G8" s="1">
        <v>100.0</v>
      </c>
    </row>
    <row r="9">
      <c r="A9" s="14"/>
      <c r="B9" s="15">
        <f t="shared" si="6"/>
        <v>4039</v>
      </c>
      <c r="C9" s="14"/>
      <c r="D9" s="15" t="s">
        <v>64</v>
      </c>
      <c r="E9" s="15">
        <v>0.0</v>
      </c>
      <c r="F9" s="15">
        <v>0.0</v>
      </c>
      <c r="G9" s="15">
        <v>100.0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5">
        <f t="shared" si="6"/>
        <v>4040</v>
      </c>
      <c r="C10" s="14"/>
      <c r="D10" s="15" t="s">
        <v>65</v>
      </c>
      <c r="E10" s="15">
        <v>0.0</v>
      </c>
      <c r="F10" s="15">
        <v>0.0</v>
      </c>
      <c r="G10" s="15">
        <v>100.0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7" max="7" width="16.0"/>
    <col customWidth="1" min="18" max="18" width="15.13"/>
    <col customWidth="1" min="19" max="19" width="14.5"/>
    <col customWidth="1" min="25" max="26" width="16.13"/>
    <col customWidth="1" min="40" max="40" width="14.5"/>
    <col customWidth="1" min="44" max="46" width="14.75"/>
    <col customWidth="1" min="48" max="64" width="13.0"/>
    <col hidden="1" min="65" max="69" width="12.63"/>
  </cols>
  <sheetData>
    <row r="1">
      <c r="A1" s="16" t="s">
        <v>66</v>
      </c>
      <c r="B1" s="17" t="s">
        <v>67</v>
      </c>
      <c r="C1" s="18"/>
      <c r="D1" s="18"/>
      <c r="E1" s="19" t="s">
        <v>68</v>
      </c>
      <c r="F1" s="20" t="s">
        <v>69</v>
      </c>
      <c r="G1" s="21">
        <v>1.45</v>
      </c>
      <c r="H1" s="21">
        <v>1.45</v>
      </c>
      <c r="I1" s="21">
        <v>1.45</v>
      </c>
      <c r="J1" s="21">
        <v>1.45</v>
      </c>
      <c r="K1" s="21">
        <v>1.45</v>
      </c>
      <c r="L1" s="21">
        <v>1.45</v>
      </c>
      <c r="M1" s="22"/>
      <c r="N1" s="22"/>
      <c r="O1" s="22">
        <v>1.0</v>
      </c>
      <c r="P1" s="21">
        <v>4.49</v>
      </c>
      <c r="Q1" s="21">
        <v>5.49</v>
      </c>
      <c r="R1" s="21">
        <v>1.6</v>
      </c>
      <c r="S1" s="21">
        <v>5.29</v>
      </c>
      <c r="T1" s="22">
        <v>2.0</v>
      </c>
      <c r="U1" s="21">
        <v>0.0</v>
      </c>
      <c r="V1" s="21">
        <v>0.0</v>
      </c>
      <c r="W1" s="21">
        <v>0.0</v>
      </c>
      <c r="X1" s="21">
        <v>0.0</v>
      </c>
      <c r="Y1" s="21">
        <v>0.5</v>
      </c>
      <c r="Z1" s="21">
        <v>0.6</v>
      </c>
      <c r="AA1" s="21">
        <v>2.69</v>
      </c>
      <c r="AB1" s="21">
        <v>0.9</v>
      </c>
      <c r="AC1" s="21">
        <v>0.0</v>
      </c>
      <c r="AD1" s="21">
        <v>0.0</v>
      </c>
      <c r="AE1" s="21">
        <v>0.0</v>
      </c>
      <c r="AF1" s="21">
        <v>0.0</v>
      </c>
      <c r="AG1" s="21">
        <v>0.0</v>
      </c>
      <c r="AH1" s="21">
        <v>0.0</v>
      </c>
      <c r="AI1" s="21">
        <v>0.0</v>
      </c>
      <c r="AJ1" s="21">
        <v>0.0</v>
      </c>
      <c r="AK1" s="21">
        <v>0.0</v>
      </c>
      <c r="AL1" s="21">
        <v>0.0</v>
      </c>
      <c r="AM1" s="21">
        <v>0.0</v>
      </c>
      <c r="AN1" s="21">
        <v>0.0</v>
      </c>
      <c r="AO1" s="21">
        <v>3.29</v>
      </c>
      <c r="AP1" s="21">
        <v>3.29</v>
      </c>
      <c r="AQ1" s="21">
        <v>3.29</v>
      </c>
      <c r="AR1" s="21"/>
      <c r="AS1" s="21"/>
      <c r="AT1" s="21">
        <v>4.29</v>
      </c>
      <c r="AU1" s="21">
        <v>4.5</v>
      </c>
      <c r="AV1" s="21">
        <v>3.5</v>
      </c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>
      <c r="A2" s="18" t="s">
        <v>70</v>
      </c>
      <c r="B2" s="18" t="s">
        <v>71</v>
      </c>
      <c r="C2" s="23" t="s">
        <v>72</v>
      </c>
      <c r="D2" s="18" t="s">
        <v>73</v>
      </c>
      <c r="E2" s="19" t="s">
        <v>74</v>
      </c>
      <c r="F2" s="24" t="s">
        <v>75</v>
      </c>
      <c r="G2" s="25" t="s">
        <v>76</v>
      </c>
      <c r="H2" s="25" t="s">
        <v>77</v>
      </c>
      <c r="I2" s="25" t="s">
        <v>78</v>
      </c>
      <c r="J2" s="25" t="s">
        <v>79</v>
      </c>
      <c r="K2" s="25" t="s">
        <v>80</v>
      </c>
      <c r="L2" s="25" t="s">
        <v>81</v>
      </c>
      <c r="M2" s="26" t="s">
        <v>82</v>
      </c>
      <c r="N2" s="26" t="s">
        <v>49</v>
      </c>
      <c r="O2" s="26" t="s">
        <v>83</v>
      </c>
      <c r="P2" s="27" t="s">
        <v>84</v>
      </c>
      <c r="Q2" s="27" t="s">
        <v>85</v>
      </c>
      <c r="R2" s="27" t="s">
        <v>86</v>
      </c>
      <c r="S2" s="27" t="s">
        <v>87</v>
      </c>
      <c r="T2" s="26" t="s">
        <v>88</v>
      </c>
      <c r="U2" s="27" t="s">
        <v>89</v>
      </c>
      <c r="V2" s="27" t="s">
        <v>90</v>
      </c>
      <c r="W2" s="27" t="s">
        <v>91</v>
      </c>
      <c r="X2" s="27" t="s">
        <v>92</v>
      </c>
      <c r="Y2" s="27" t="s">
        <v>93</v>
      </c>
      <c r="Z2" s="27" t="s">
        <v>94</v>
      </c>
      <c r="AA2" s="27" t="s">
        <v>95</v>
      </c>
      <c r="AB2" s="27" t="s">
        <v>96</v>
      </c>
      <c r="AC2" s="27" t="s">
        <v>97</v>
      </c>
      <c r="AD2" s="27" t="s">
        <v>98</v>
      </c>
      <c r="AE2" s="27" t="s">
        <v>99</v>
      </c>
      <c r="AF2" s="27" t="s">
        <v>100</v>
      </c>
      <c r="AG2" s="27" t="s">
        <v>101</v>
      </c>
      <c r="AH2" s="28" t="s">
        <v>102</v>
      </c>
      <c r="AI2" s="28" t="s">
        <v>103</v>
      </c>
      <c r="AJ2" s="28" t="s">
        <v>104</v>
      </c>
      <c r="AK2" s="28" t="s">
        <v>105</v>
      </c>
      <c r="AL2" s="28" t="s">
        <v>106</v>
      </c>
      <c r="AM2" s="28" t="s">
        <v>107</v>
      </c>
      <c r="AN2" s="28" t="s">
        <v>108</v>
      </c>
      <c r="AO2" s="29" t="s">
        <v>109</v>
      </c>
      <c r="AP2" s="29" t="s">
        <v>110</v>
      </c>
      <c r="AQ2" s="29" t="s">
        <v>111</v>
      </c>
      <c r="AR2" s="29" t="s">
        <v>64</v>
      </c>
      <c r="AS2" s="29" t="s">
        <v>112</v>
      </c>
      <c r="AT2" s="29" t="s">
        <v>113</v>
      </c>
      <c r="AU2" s="29" t="s">
        <v>114</v>
      </c>
      <c r="AV2" s="29" t="s">
        <v>115</v>
      </c>
      <c r="AW2" s="27" t="s">
        <v>116</v>
      </c>
      <c r="AX2" s="27" t="s">
        <v>117</v>
      </c>
      <c r="AY2" s="27" t="s">
        <v>118</v>
      </c>
      <c r="AZ2" s="27" t="s">
        <v>119</v>
      </c>
      <c r="BA2" s="27" t="s">
        <v>120</v>
      </c>
      <c r="BB2" s="27" t="s">
        <v>121</v>
      </c>
      <c r="BC2" s="27" t="s">
        <v>122</v>
      </c>
      <c r="BD2" s="27" t="s">
        <v>123</v>
      </c>
      <c r="BE2" s="30" t="s">
        <v>124</v>
      </c>
      <c r="BF2" s="27" t="s">
        <v>125</v>
      </c>
      <c r="BG2" s="27" t="s">
        <v>126</v>
      </c>
      <c r="BH2" s="27" t="s">
        <v>127</v>
      </c>
      <c r="BI2" s="27" t="s">
        <v>128</v>
      </c>
      <c r="BJ2" s="27" t="s">
        <v>129</v>
      </c>
      <c r="BK2" s="27" t="s">
        <v>130</v>
      </c>
      <c r="BL2" s="31" t="s">
        <v>131</v>
      </c>
    </row>
    <row r="3">
      <c r="A3" s="32">
        <v>5000.0</v>
      </c>
      <c r="B3" s="32" t="s">
        <v>132</v>
      </c>
      <c r="C3" s="33" t="s">
        <v>133</v>
      </c>
      <c r="D3" s="32">
        <v>0.0</v>
      </c>
      <c r="E3" s="34">
        <v>44897.0</v>
      </c>
      <c r="F3" s="35"/>
      <c r="G3" s="36">
        <v>42.0</v>
      </c>
      <c r="H3" s="36">
        <v>15.0</v>
      </c>
      <c r="I3" s="36">
        <v>58.0</v>
      </c>
      <c r="J3" s="36">
        <v>40.0</v>
      </c>
      <c r="K3" s="36">
        <v>51.0</v>
      </c>
      <c r="L3" s="36">
        <v>60.0</v>
      </c>
      <c r="M3" s="37">
        <f>O3</f>
        <v>266</v>
      </c>
      <c r="N3" s="37">
        <f>O3</f>
        <v>266</v>
      </c>
      <c r="O3" s="37">
        <f>SUM(G3:L3)</f>
        <v>266</v>
      </c>
      <c r="P3" s="36">
        <v>124.0</v>
      </c>
      <c r="Q3" s="36">
        <v>72.0</v>
      </c>
      <c r="R3" s="36">
        <v>121.0</v>
      </c>
      <c r="S3" s="36">
        <v>45.0</v>
      </c>
      <c r="T3" s="37">
        <f>SUM(P3:Q3)+S3</f>
        <v>241</v>
      </c>
      <c r="U3" s="36">
        <v>165.0</v>
      </c>
      <c r="V3" s="36">
        <v>144.0</v>
      </c>
      <c r="W3" s="36">
        <v>127.0</v>
      </c>
      <c r="X3" s="36">
        <v>112.0</v>
      </c>
      <c r="Y3" s="36">
        <v>128.0</v>
      </c>
      <c r="Z3" s="36">
        <v>56.0</v>
      </c>
      <c r="AA3" s="36">
        <v>276.0</v>
      </c>
      <c r="AB3" s="36">
        <v>72.0</v>
      </c>
      <c r="AC3" s="38">
        <f>CEILING(SUM(P3:S3) + (AA3 * 0.1),1)</f>
        <v>390</v>
      </c>
      <c r="AD3" s="36">
        <v>198.0</v>
      </c>
      <c r="AE3" s="36">
        <v>142.0</v>
      </c>
      <c r="AF3" s="36">
        <v>202.0</v>
      </c>
      <c r="AG3" s="36">
        <v>439.0</v>
      </c>
      <c r="AH3" s="36">
        <v>98.0</v>
      </c>
      <c r="AI3" s="36">
        <v>95.0</v>
      </c>
      <c r="AJ3" s="36">
        <v>102.0</v>
      </c>
      <c r="AK3" s="36">
        <v>54.0</v>
      </c>
      <c r="AL3" s="36">
        <v>101.0</v>
      </c>
      <c r="AM3" s="36">
        <v>98.0</v>
      </c>
      <c r="AN3" s="36">
        <v>87.0</v>
      </c>
      <c r="AO3" s="36">
        <v>18.0</v>
      </c>
      <c r="AP3" s="36">
        <v>21.0</v>
      </c>
      <c r="AQ3" s="36">
        <v>16.0</v>
      </c>
      <c r="AR3" s="36">
        <v>15.0</v>
      </c>
      <c r="AS3" s="36">
        <v>15.0</v>
      </c>
      <c r="AT3" s="36">
        <v>18.0</v>
      </c>
      <c r="AU3" s="36">
        <v>40.0</v>
      </c>
      <c r="AV3" s="36">
        <v>15.0</v>
      </c>
      <c r="AW3" s="36">
        <f>Y3</f>
        <v>128</v>
      </c>
      <c r="AX3" s="36">
        <f>S3</f>
        <v>45</v>
      </c>
      <c r="AY3" s="39">
        <f t="shared" ref="AY3:AZ3" si="1">P3</f>
        <v>124</v>
      </c>
      <c r="AZ3" s="36">
        <f t="shared" si="1"/>
        <v>72</v>
      </c>
      <c r="BA3" s="36">
        <f>AB3</f>
        <v>72</v>
      </c>
      <c r="BB3" s="39">
        <f>S3</f>
        <v>45</v>
      </c>
      <c r="BC3" s="36">
        <v>41.0</v>
      </c>
      <c r="BD3" s="36">
        <f>U3</f>
        <v>165</v>
      </c>
      <c r="BE3" s="36">
        <f>AO3/2</f>
        <v>9</v>
      </c>
      <c r="BF3" s="36">
        <v>11.0</v>
      </c>
      <c r="BG3" s="36">
        <f>AQ3/2</f>
        <v>8</v>
      </c>
      <c r="BH3" s="36">
        <f>AA3</f>
        <v>276</v>
      </c>
      <c r="BI3" s="36">
        <f>O3</f>
        <v>266</v>
      </c>
      <c r="BJ3" s="36">
        <f>AT3/2</f>
        <v>9</v>
      </c>
      <c r="BK3" s="36">
        <v>11.0</v>
      </c>
      <c r="BL3" s="36">
        <v>8.0</v>
      </c>
      <c r="BM3" s="40"/>
      <c r="BN3" s="41"/>
      <c r="BO3" s="41"/>
      <c r="BP3" s="41"/>
      <c r="BQ3" s="41"/>
    </row>
    <row r="4">
      <c r="A4" s="32"/>
      <c r="B4" s="42"/>
      <c r="C4" s="42"/>
      <c r="D4" s="42"/>
      <c r="E4" s="34"/>
      <c r="F4" s="43">
        <f>SUM(G4:AV4)</f>
        <v>4300.1</v>
      </c>
      <c r="G4" s="44">
        <f t="shared" ref="G4:L4" si="2">G3*G$1</f>
        <v>60.9</v>
      </c>
      <c r="H4" s="44">
        <f t="shared" si="2"/>
        <v>21.75</v>
      </c>
      <c r="I4" s="44">
        <f t="shared" si="2"/>
        <v>84.1</v>
      </c>
      <c r="J4" s="44">
        <f t="shared" si="2"/>
        <v>58</v>
      </c>
      <c r="K4" s="44">
        <f t="shared" si="2"/>
        <v>73.95</v>
      </c>
      <c r="L4" s="44">
        <f t="shared" si="2"/>
        <v>87</v>
      </c>
      <c r="M4" s="45"/>
      <c r="N4" s="45"/>
      <c r="O4" s="44">
        <f t="shared" ref="O4:Q4" si="3">O3*O$1</f>
        <v>266</v>
      </c>
      <c r="P4" s="44">
        <f t="shared" si="3"/>
        <v>556.76</v>
      </c>
      <c r="Q4" s="44">
        <f t="shared" si="3"/>
        <v>395.28</v>
      </c>
      <c r="R4" s="44">
        <f>(R3*R$1)*3</f>
        <v>580.8</v>
      </c>
      <c r="S4" s="44">
        <f t="shared" ref="S4:AQ4" si="4">S3*S$1</f>
        <v>238.05</v>
      </c>
      <c r="T4" s="44">
        <f t="shared" si="4"/>
        <v>482</v>
      </c>
      <c r="U4" s="44">
        <f t="shared" si="4"/>
        <v>0</v>
      </c>
      <c r="V4" s="44">
        <f t="shared" si="4"/>
        <v>0</v>
      </c>
      <c r="W4" s="44">
        <f t="shared" si="4"/>
        <v>0</v>
      </c>
      <c r="X4" s="44">
        <f t="shared" si="4"/>
        <v>0</v>
      </c>
      <c r="Y4" s="44">
        <f t="shared" si="4"/>
        <v>64</v>
      </c>
      <c r="Z4" s="44">
        <f t="shared" si="4"/>
        <v>33.6</v>
      </c>
      <c r="AA4" s="44">
        <f t="shared" si="4"/>
        <v>742.44</v>
      </c>
      <c r="AB4" s="44">
        <f t="shared" si="4"/>
        <v>64.8</v>
      </c>
      <c r="AC4" s="44">
        <f t="shared" si="4"/>
        <v>0</v>
      </c>
      <c r="AD4" s="44">
        <f t="shared" si="4"/>
        <v>0</v>
      </c>
      <c r="AE4" s="44">
        <f t="shared" si="4"/>
        <v>0</v>
      </c>
      <c r="AF4" s="44">
        <f t="shared" si="4"/>
        <v>0</v>
      </c>
      <c r="AG4" s="44">
        <f t="shared" si="4"/>
        <v>0</v>
      </c>
      <c r="AH4" s="44">
        <f t="shared" si="4"/>
        <v>0</v>
      </c>
      <c r="AI4" s="44">
        <f t="shared" si="4"/>
        <v>0</v>
      </c>
      <c r="AJ4" s="44">
        <f t="shared" si="4"/>
        <v>0</v>
      </c>
      <c r="AK4" s="44">
        <f t="shared" si="4"/>
        <v>0</v>
      </c>
      <c r="AL4" s="44">
        <f t="shared" si="4"/>
        <v>0</v>
      </c>
      <c r="AM4" s="44">
        <f t="shared" si="4"/>
        <v>0</v>
      </c>
      <c r="AN4" s="44">
        <f t="shared" si="4"/>
        <v>0</v>
      </c>
      <c r="AO4" s="44">
        <f t="shared" si="4"/>
        <v>59.22</v>
      </c>
      <c r="AP4" s="44">
        <f t="shared" si="4"/>
        <v>69.09</v>
      </c>
      <c r="AQ4" s="44">
        <f t="shared" si="4"/>
        <v>52.64</v>
      </c>
      <c r="AR4" s="45"/>
      <c r="AS4" s="45"/>
      <c r="AT4" s="44">
        <f t="shared" ref="AT4:AV4" si="5">AT3*AT$1</f>
        <v>77.22</v>
      </c>
      <c r="AU4" s="44">
        <f t="shared" si="5"/>
        <v>180</v>
      </c>
      <c r="AV4" s="44">
        <f t="shared" si="5"/>
        <v>52.5</v>
      </c>
      <c r="AW4" s="36"/>
      <c r="AX4" s="36"/>
      <c r="AY4" s="45"/>
      <c r="AZ4" s="45"/>
      <c r="BA4" s="36"/>
      <c r="BB4" s="45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1"/>
    </row>
    <row r="5">
      <c r="A5" s="42">
        <f>A3+1</f>
        <v>5001</v>
      </c>
      <c r="B5" s="46" t="s">
        <v>134</v>
      </c>
      <c r="C5" s="46" t="s">
        <v>134</v>
      </c>
      <c r="D5" s="32">
        <v>0.0</v>
      </c>
      <c r="E5" s="34">
        <v>44898.0</v>
      </c>
      <c r="F5" s="35"/>
      <c r="G5" s="39">
        <v>53.0</v>
      </c>
      <c r="H5" s="39">
        <v>87.0</v>
      </c>
      <c r="I5" s="39">
        <v>48.0</v>
      </c>
      <c r="J5" s="39">
        <v>58.0</v>
      </c>
      <c r="K5" s="39">
        <v>48.0</v>
      </c>
      <c r="L5" s="39">
        <v>37.0</v>
      </c>
      <c r="M5" s="37">
        <f>O5</f>
        <v>331</v>
      </c>
      <c r="N5" s="37">
        <f>O5</f>
        <v>331</v>
      </c>
      <c r="O5" s="37">
        <f>SUM(G5:L5)</f>
        <v>331</v>
      </c>
      <c r="P5" s="39">
        <v>140.0</v>
      </c>
      <c r="Q5" s="39">
        <v>140.0</v>
      </c>
      <c r="R5" s="39">
        <v>98.0</v>
      </c>
      <c r="S5" s="39">
        <v>106.0</v>
      </c>
      <c r="T5" s="37">
        <f>SUM(P5:Q5)+S5</f>
        <v>386</v>
      </c>
      <c r="U5" s="39">
        <v>269.0</v>
      </c>
      <c r="V5" s="39">
        <v>265.0</v>
      </c>
      <c r="W5" s="39">
        <v>248.0</v>
      </c>
      <c r="X5" s="39">
        <v>250.0</v>
      </c>
      <c r="Y5" s="39">
        <v>148.0</v>
      </c>
      <c r="Z5" s="39">
        <v>140.0</v>
      </c>
      <c r="AA5" s="39">
        <v>316.0</v>
      </c>
      <c r="AB5" s="39">
        <v>114.0</v>
      </c>
      <c r="AC5" s="38">
        <f>CEILING(SUM(P5:S5) + (AA5 * 0.1),1)</f>
        <v>516</v>
      </c>
      <c r="AD5" s="36">
        <v>241.0</v>
      </c>
      <c r="AE5" s="36">
        <v>192.0</v>
      </c>
      <c r="AF5" s="36">
        <v>289.0</v>
      </c>
      <c r="AG5" s="39">
        <v>532.0</v>
      </c>
      <c r="AH5" s="39">
        <v>106.0</v>
      </c>
      <c r="AI5" s="39">
        <v>116.0</v>
      </c>
      <c r="AJ5" s="39">
        <v>133.0</v>
      </c>
      <c r="AK5" s="39">
        <v>78.0</v>
      </c>
      <c r="AL5" s="39">
        <v>133.0</v>
      </c>
      <c r="AM5" s="39">
        <v>130.0</v>
      </c>
      <c r="AN5" s="39">
        <v>101.0</v>
      </c>
      <c r="AO5" s="39">
        <v>45.0</v>
      </c>
      <c r="AP5" s="39">
        <v>61.0</v>
      </c>
      <c r="AQ5" s="39">
        <v>14.0</v>
      </c>
      <c r="AR5" s="36">
        <v>50.0</v>
      </c>
      <c r="AS5" s="36">
        <v>50.0</v>
      </c>
      <c r="AT5" s="39">
        <v>45.0</v>
      </c>
      <c r="AU5" s="39">
        <v>40.0</v>
      </c>
      <c r="AV5" s="39">
        <v>50.0</v>
      </c>
      <c r="AW5" s="36">
        <f>Y5</f>
        <v>148</v>
      </c>
      <c r="AX5" s="36">
        <f>S5</f>
        <v>106</v>
      </c>
      <c r="AY5" s="39">
        <f t="shared" ref="AY5:AZ5" si="6">P5</f>
        <v>140</v>
      </c>
      <c r="AZ5" s="39">
        <f t="shared" si="6"/>
        <v>140</v>
      </c>
      <c r="BA5" s="36">
        <f>AB5</f>
        <v>114</v>
      </c>
      <c r="BB5" s="39">
        <f>S5</f>
        <v>106</v>
      </c>
      <c r="BC5" s="36">
        <v>33.0</v>
      </c>
      <c r="BD5" s="36">
        <f>U5</f>
        <v>269</v>
      </c>
      <c r="BE5" s="36">
        <v>23.0</v>
      </c>
      <c r="BF5" s="36">
        <v>31.0</v>
      </c>
      <c r="BG5" s="36">
        <f>AQ5/2</f>
        <v>7</v>
      </c>
      <c r="BH5" s="36">
        <f>AA5</f>
        <v>316</v>
      </c>
      <c r="BI5" s="36">
        <f>O5</f>
        <v>331</v>
      </c>
      <c r="BJ5" s="36">
        <v>23.0</v>
      </c>
      <c r="BK5" s="36">
        <f t="shared" ref="BK5:BL5" si="7">AU5/2</f>
        <v>20</v>
      </c>
      <c r="BL5" s="36">
        <f t="shared" si="7"/>
        <v>25</v>
      </c>
      <c r="BM5" s="41"/>
      <c r="BN5" s="41"/>
      <c r="BO5" s="41"/>
      <c r="BP5" s="41"/>
      <c r="BQ5" s="41"/>
    </row>
    <row r="6">
      <c r="A6" s="42"/>
      <c r="B6" s="42"/>
      <c r="C6" s="42"/>
      <c r="D6" s="42"/>
      <c r="E6" s="34"/>
      <c r="F6" s="43">
        <f>SUM(G6:AV6)</f>
        <v>6064.78</v>
      </c>
      <c r="G6" s="44">
        <f t="shared" ref="G6:L6" si="8">G5*G$1</f>
        <v>76.85</v>
      </c>
      <c r="H6" s="44">
        <f t="shared" si="8"/>
        <v>126.15</v>
      </c>
      <c r="I6" s="44">
        <f t="shared" si="8"/>
        <v>69.6</v>
      </c>
      <c r="J6" s="44">
        <f t="shared" si="8"/>
        <v>84.1</v>
      </c>
      <c r="K6" s="44">
        <f t="shared" si="8"/>
        <v>69.6</v>
      </c>
      <c r="L6" s="44">
        <f t="shared" si="8"/>
        <v>53.65</v>
      </c>
      <c r="M6" s="45"/>
      <c r="N6" s="45"/>
      <c r="O6" s="44">
        <f t="shared" ref="O6:Q6" si="9">O5*O$1</f>
        <v>331</v>
      </c>
      <c r="P6" s="44">
        <f t="shared" si="9"/>
        <v>628.6</v>
      </c>
      <c r="Q6" s="44">
        <f t="shared" si="9"/>
        <v>768.6</v>
      </c>
      <c r="R6" s="44">
        <f>(R5*R$1)*3</f>
        <v>470.4</v>
      </c>
      <c r="S6" s="44">
        <f t="shared" ref="S6:AQ6" si="10">S5*S$1</f>
        <v>560.74</v>
      </c>
      <c r="T6" s="44">
        <f t="shared" si="10"/>
        <v>772</v>
      </c>
      <c r="U6" s="44">
        <f t="shared" si="10"/>
        <v>0</v>
      </c>
      <c r="V6" s="44">
        <f t="shared" si="10"/>
        <v>0</v>
      </c>
      <c r="W6" s="44">
        <f t="shared" si="10"/>
        <v>0</v>
      </c>
      <c r="X6" s="44">
        <f t="shared" si="10"/>
        <v>0</v>
      </c>
      <c r="Y6" s="44">
        <f t="shared" si="10"/>
        <v>74</v>
      </c>
      <c r="Z6" s="44">
        <f t="shared" si="10"/>
        <v>84</v>
      </c>
      <c r="AA6" s="44">
        <f t="shared" si="10"/>
        <v>850.04</v>
      </c>
      <c r="AB6" s="44">
        <f t="shared" si="10"/>
        <v>102.6</v>
      </c>
      <c r="AC6" s="44">
        <f t="shared" si="10"/>
        <v>0</v>
      </c>
      <c r="AD6" s="44">
        <f t="shared" si="10"/>
        <v>0</v>
      </c>
      <c r="AE6" s="44">
        <f t="shared" si="10"/>
        <v>0</v>
      </c>
      <c r="AF6" s="44">
        <f t="shared" si="10"/>
        <v>0</v>
      </c>
      <c r="AG6" s="44">
        <f t="shared" si="10"/>
        <v>0</v>
      </c>
      <c r="AH6" s="44">
        <f t="shared" si="10"/>
        <v>0</v>
      </c>
      <c r="AI6" s="44">
        <f t="shared" si="10"/>
        <v>0</v>
      </c>
      <c r="AJ6" s="44">
        <f t="shared" si="10"/>
        <v>0</v>
      </c>
      <c r="AK6" s="44">
        <f t="shared" si="10"/>
        <v>0</v>
      </c>
      <c r="AL6" s="44">
        <f t="shared" si="10"/>
        <v>0</v>
      </c>
      <c r="AM6" s="44">
        <f t="shared" si="10"/>
        <v>0</v>
      </c>
      <c r="AN6" s="44">
        <f t="shared" si="10"/>
        <v>0</v>
      </c>
      <c r="AO6" s="44">
        <f t="shared" si="10"/>
        <v>148.05</v>
      </c>
      <c r="AP6" s="44">
        <f t="shared" si="10"/>
        <v>200.69</v>
      </c>
      <c r="AQ6" s="44">
        <f t="shared" si="10"/>
        <v>46.06</v>
      </c>
      <c r="AR6" s="45"/>
      <c r="AS6" s="45"/>
      <c r="AT6" s="44">
        <f t="shared" ref="AT6:AV6" si="11">AT5*AT$1</f>
        <v>193.05</v>
      </c>
      <c r="AU6" s="44">
        <f t="shared" si="11"/>
        <v>180</v>
      </c>
      <c r="AV6" s="44">
        <f t="shared" si="11"/>
        <v>175</v>
      </c>
      <c r="AW6" s="36"/>
      <c r="AX6" s="36"/>
      <c r="AY6" s="39"/>
      <c r="AZ6" s="45"/>
      <c r="BA6" s="36"/>
      <c r="BB6" s="39"/>
      <c r="BC6" s="36"/>
      <c r="BD6" s="36"/>
      <c r="BE6" s="36"/>
      <c r="BF6" s="36"/>
      <c r="BG6" s="36"/>
      <c r="BH6" s="36"/>
      <c r="BI6" s="36"/>
      <c r="BJ6" s="36"/>
      <c r="BK6" s="36"/>
      <c r="BL6" s="36"/>
    </row>
    <row r="7">
      <c r="A7" s="42">
        <f>A5+1</f>
        <v>5002</v>
      </c>
      <c r="B7" s="46" t="s">
        <v>134</v>
      </c>
      <c r="C7" s="46" t="s">
        <v>134</v>
      </c>
      <c r="D7" s="32">
        <v>0.0</v>
      </c>
      <c r="E7" s="34">
        <v>44899.0</v>
      </c>
      <c r="F7" s="35"/>
      <c r="G7" s="39">
        <v>74.0</v>
      </c>
      <c r="H7" s="39">
        <v>58.0</v>
      </c>
      <c r="I7" s="39">
        <v>52.0</v>
      </c>
      <c r="J7" s="39">
        <v>41.0</v>
      </c>
      <c r="K7" s="39">
        <v>66.0</v>
      </c>
      <c r="L7" s="39">
        <v>48.0</v>
      </c>
      <c r="M7" s="37">
        <f>O7</f>
        <v>339</v>
      </c>
      <c r="N7" s="37">
        <f>O7</f>
        <v>339</v>
      </c>
      <c r="O7" s="37">
        <f>SUM(G7:L7)</f>
        <v>339</v>
      </c>
      <c r="P7" s="39">
        <v>127.0</v>
      </c>
      <c r="Q7" s="39">
        <v>91.0</v>
      </c>
      <c r="R7" s="39">
        <v>131.0</v>
      </c>
      <c r="S7" s="39">
        <v>114.0</v>
      </c>
      <c r="T7" s="37">
        <f>SUM(P7:Q7)+S7</f>
        <v>332</v>
      </c>
      <c r="U7" s="39">
        <v>324.0</v>
      </c>
      <c r="V7" s="39">
        <v>290.0</v>
      </c>
      <c r="W7" s="39">
        <v>250.0</v>
      </c>
      <c r="X7" s="39">
        <v>245.0</v>
      </c>
      <c r="Y7" s="39">
        <v>164.0</v>
      </c>
      <c r="Z7" s="39">
        <v>114.0</v>
      </c>
      <c r="AA7" s="39">
        <v>324.0</v>
      </c>
      <c r="AB7" s="39">
        <v>85.0</v>
      </c>
      <c r="AC7" s="38">
        <f>CEILING(SUM(P7:S7) + (AA7 * 0.1),1)</f>
        <v>496</v>
      </c>
      <c r="AD7" s="36">
        <v>252.0</v>
      </c>
      <c r="AE7" s="36">
        <v>201.0</v>
      </c>
      <c r="AF7" s="39">
        <v>316.0</v>
      </c>
      <c r="AG7" s="39">
        <v>606.0</v>
      </c>
      <c r="AH7" s="39">
        <v>80.0</v>
      </c>
      <c r="AI7" s="39">
        <v>106.0</v>
      </c>
      <c r="AJ7" s="39">
        <v>98.0</v>
      </c>
      <c r="AK7" s="39">
        <v>108.0</v>
      </c>
      <c r="AL7" s="39">
        <v>80.0</v>
      </c>
      <c r="AM7" s="39">
        <v>80.0</v>
      </c>
      <c r="AN7" s="39">
        <v>116.0</v>
      </c>
      <c r="AO7" s="39">
        <v>58.0</v>
      </c>
      <c r="AP7" s="39">
        <v>48.0</v>
      </c>
      <c r="AQ7" s="39">
        <v>56.0</v>
      </c>
      <c r="AR7" s="36">
        <v>79.0</v>
      </c>
      <c r="AS7" s="36">
        <v>79.0</v>
      </c>
      <c r="AT7" s="39">
        <v>50.0</v>
      </c>
      <c r="AU7" s="39">
        <v>56.0</v>
      </c>
      <c r="AV7" s="39">
        <v>79.0</v>
      </c>
      <c r="AW7" s="36">
        <f>Y7</f>
        <v>164</v>
      </c>
      <c r="AX7" s="36">
        <f>S7</f>
        <v>114</v>
      </c>
      <c r="AY7" s="39">
        <f t="shared" ref="AY7:AZ7" si="12">P7</f>
        <v>127</v>
      </c>
      <c r="AZ7" s="39">
        <f t="shared" si="12"/>
        <v>91</v>
      </c>
      <c r="BA7" s="36">
        <f>AB7</f>
        <v>85</v>
      </c>
      <c r="BB7" s="39">
        <f>S7</f>
        <v>114</v>
      </c>
      <c r="BC7" s="36">
        <v>44.0</v>
      </c>
      <c r="BD7" s="36">
        <f>U7</f>
        <v>324</v>
      </c>
      <c r="BE7" s="36">
        <f t="shared" ref="BE7:BG7" si="13">AO7/2</f>
        <v>29</v>
      </c>
      <c r="BF7" s="36">
        <f t="shared" si="13"/>
        <v>24</v>
      </c>
      <c r="BG7" s="36">
        <f t="shared" si="13"/>
        <v>28</v>
      </c>
      <c r="BH7" s="36">
        <f>AA7</f>
        <v>324</v>
      </c>
      <c r="BI7" s="36">
        <f>O7</f>
        <v>339</v>
      </c>
      <c r="BJ7" s="36">
        <f t="shared" ref="BJ7:BK7" si="14">AT7/2</f>
        <v>25</v>
      </c>
      <c r="BK7" s="36">
        <f t="shared" si="14"/>
        <v>28</v>
      </c>
      <c r="BL7" s="36">
        <v>40.0</v>
      </c>
      <c r="BM7" s="41"/>
      <c r="BN7" s="41"/>
      <c r="BO7" s="41"/>
      <c r="BP7" s="41"/>
      <c r="BQ7" s="41"/>
    </row>
    <row r="8">
      <c r="A8" s="42"/>
      <c r="B8" s="42"/>
      <c r="C8" s="42"/>
      <c r="D8" s="42"/>
      <c r="E8" s="34"/>
      <c r="F8" s="43">
        <f>SUM(G8:AV8)</f>
        <v>6170.67</v>
      </c>
      <c r="G8" s="44">
        <f t="shared" ref="G8:L8" si="15">G7*G$1</f>
        <v>107.3</v>
      </c>
      <c r="H8" s="44">
        <f t="shared" si="15"/>
        <v>84.1</v>
      </c>
      <c r="I8" s="44">
        <f t="shared" si="15"/>
        <v>75.4</v>
      </c>
      <c r="J8" s="44">
        <f t="shared" si="15"/>
        <v>59.45</v>
      </c>
      <c r="K8" s="44">
        <f t="shared" si="15"/>
        <v>95.7</v>
      </c>
      <c r="L8" s="44">
        <f t="shared" si="15"/>
        <v>69.6</v>
      </c>
      <c r="M8" s="45"/>
      <c r="N8" s="45"/>
      <c r="O8" s="44">
        <f t="shared" ref="O8:Q8" si="16">O7*O$1</f>
        <v>339</v>
      </c>
      <c r="P8" s="44">
        <f t="shared" si="16"/>
        <v>570.23</v>
      </c>
      <c r="Q8" s="44">
        <f t="shared" si="16"/>
        <v>499.59</v>
      </c>
      <c r="R8" s="44">
        <f>(R7*R$1)*3</f>
        <v>628.8</v>
      </c>
      <c r="S8" s="44">
        <f t="shared" ref="S8:AQ8" si="17">S7*S$1</f>
        <v>603.06</v>
      </c>
      <c r="T8" s="44">
        <f t="shared" si="17"/>
        <v>664</v>
      </c>
      <c r="U8" s="44">
        <f t="shared" si="17"/>
        <v>0</v>
      </c>
      <c r="V8" s="44">
        <f t="shared" si="17"/>
        <v>0</v>
      </c>
      <c r="W8" s="44">
        <f t="shared" si="17"/>
        <v>0</v>
      </c>
      <c r="X8" s="44">
        <f t="shared" si="17"/>
        <v>0</v>
      </c>
      <c r="Y8" s="44">
        <f t="shared" si="17"/>
        <v>82</v>
      </c>
      <c r="Z8" s="44">
        <f t="shared" si="17"/>
        <v>68.4</v>
      </c>
      <c r="AA8" s="44">
        <f t="shared" si="17"/>
        <v>871.56</v>
      </c>
      <c r="AB8" s="44">
        <f t="shared" si="17"/>
        <v>76.5</v>
      </c>
      <c r="AC8" s="44">
        <f t="shared" si="17"/>
        <v>0</v>
      </c>
      <c r="AD8" s="44">
        <f t="shared" si="17"/>
        <v>0</v>
      </c>
      <c r="AE8" s="44">
        <f t="shared" si="17"/>
        <v>0</v>
      </c>
      <c r="AF8" s="44">
        <f t="shared" si="17"/>
        <v>0</v>
      </c>
      <c r="AG8" s="44">
        <f t="shared" si="17"/>
        <v>0</v>
      </c>
      <c r="AH8" s="44">
        <f t="shared" si="17"/>
        <v>0</v>
      </c>
      <c r="AI8" s="44">
        <f t="shared" si="17"/>
        <v>0</v>
      </c>
      <c r="AJ8" s="44">
        <f t="shared" si="17"/>
        <v>0</v>
      </c>
      <c r="AK8" s="44">
        <f t="shared" si="17"/>
        <v>0</v>
      </c>
      <c r="AL8" s="44">
        <f t="shared" si="17"/>
        <v>0</v>
      </c>
      <c r="AM8" s="44">
        <f t="shared" si="17"/>
        <v>0</v>
      </c>
      <c r="AN8" s="44">
        <f t="shared" si="17"/>
        <v>0</v>
      </c>
      <c r="AO8" s="44">
        <f t="shared" si="17"/>
        <v>190.82</v>
      </c>
      <c r="AP8" s="44">
        <f t="shared" si="17"/>
        <v>157.92</v>
      </c>
      <c r="AQ8" s="44">
        <f t="shared" si="17"/>
        <v>184.24</v>
      </c>
      <c r="AR8" s="45"/>
      <c r="AS8" s="45"/>
      <c r="AT8" s="44">
        <f t="shared" ref="AT8:AV8" si="18">AT7*AT$1</f>
        <v>214.5</v>
      </c>
      <c r="AU8" s="44">
        <f t="shared" si="18"/>
        <v>252</v>
      </c>
      <c r="AV8" s="44">
        <f t="shared" si="18"/>
        <v>276.5</v>
      </c>
      <c r="AW8" s="36"/>
      <c r="AX8" s="36"/>
      <c r="AY8" s="39"/>
      <c r="AZ8" s="45"/>
      <c r="BA8" s="36"/>
      <c r="BB8" s="39"/>
      <c r="BC8" s="36"/>
      <c r="BD8" s="36"/>
      <c r="BE8" s="36"/>
      <c r="BF8" s="36"/>
      <c r="BG8" s="36"/>
      <c r="BH8" s="36"/>
      <c r="BI8" s="36"/>
      <c r="BJ8" s="36"/>
      <c r="BK8" s="36"/>
      <c r="BL8" s="36"/>
    </row>
    <row r="9">
      <c r="A9" s="42">
        <f>A7+1</f>
        <v>5003</v>
      </c>
      <c r="B9" s="46" t="s">
        <v>134</v>
      </c>
      <c r="C9" s="46" t="s">
        <v>134</v>
      </c>
      <c r="D9" s="32">
        <v>0.0</v>
      </c>
      <c r="E9" s="34">
        <v>44900.0</v>
      </c>
      <c r="F9" s="35"/>
      <c r="G9" s="39">
        <v>50.0</v>
      </c>
      <c r="H9" s="39">
        <v>56.0</v>
      </c>
      <c r="I9" s="39">
        <v>45.0</v>
      </c>
      <c r="J9" s="39">
        <v>42.0</v>
      </c>
      <c r="K9" s="39">
        <v>47.0</v>
      </c>
      <c r="L9" s="39">
        <v>52.0</v>
      </c>
      <c r="M9" s="37">
        <f>O9</f>
        <v>292</v>
      </c>
      <c r="N9" s="37">
        <f>O9</f>
        <v>292</v>
      </c>
      <c r="O9" s="37">
        <f>SUM(G9:L9)</f>
        <v>292</v>
      </c>
      <c r="P9" s="39">
        <v>114.0</v>
      </c>
      <c r="Q9" s="39">
        <v>103.0</v>
      </c>
      <c r="R9" s="39">
        <v>137.0</v>
      </c>
      <c r="S9" s="39">
        <v>98.0</v>
      </c>
      <c r="T9" s="37">
        <f>SUM(P9:Q9)+S9</f>
        <v>315</v>
      </c>
      <c r="U9" s="39">
        <v>290.0</v>
      </c>
      <c r="V9" s="39">
        <v>265.0</v>
      </c>
      <c r="W9" s="39">
        <v>258.0</v>
      </c>
      <c r="X9" s="39">
        <v>232.0</v>
      </c>
      <c r="Y9" s="39">
        <v>117.0</v>
      </c>
      <c r="Z9" s="39">
        <v>139.0</v>
      </c>
      <c r="AA9" s="39">
        <v>377.0</v>
      </c>
      <c r="AB9" s="39">
        <v>116.0</v>
      </c>
      <c r="AC9" s="38">
        <f>CEILING(SUM(P9:S9) + (AA9 * 0.1),1)</f>
        <v>490</v>
      </c>
      <c r="AD9" s="39">
        <v>226.0</v>
      </c>
      <c r="AE9" s="39">
        <v>180.0</v>
      </c>
      <c r="AF9" s="39">
        <v>253.0</v>
      </c>
      <c r="AG9" s="39">
        <v>448.0</v>
      </c>
      <c r="AH9" s="39">
        <v>106.0</v>
      </c>
      <c r="AI9" s="39">
        <v>114.0</v>
      </c>
      <c r="AJ9" s="39">
        <v>106.0</v>
      </c>
      <c r="AK9" s="39">
        <v>107.0</v>
      </c>
      <c r="AL9" s="39">
        <v>67.0</v>
      </c>
      <c r="AM9" s="39">
        <v>127.0</v>
      </c>
      <c r="AN9" s="39">
        <v>98.0</v>
      </c>
      <c r="AO9" s="39">
        <v>28.0</v>
      </c>
      <c r="AP9" s="39">
        <v>32.0</v>
      </c>
      <c r="AQ9" s="39">
        <v>50.0</v>
      </c>
      <c r="AR9" s="36">
        <v>54.0</v>
      </c>
      <c r="AS9" s="36">
        <v>54.0</v>
      </c>
      <c r="AT9" s="39">
        <v>52.0</v>
      </c>
      <c r="AU9" s="39">
        <v>47.0</v>
      </c>
      <c r="AV9" s="39">
        <v>54.0</v>
      </c>
      <c r="AW9" s="36">
        <f>Y9</f>
        <v>117</v>
      </c>
      <c r="AX9" s="36">
        <f>S9</f>
        <v>98</v>
      </c>
      <c r="AY9" s="39">
        <f t="shared" ref="AY9:AZ9" si="19">P9</f>
        <v>114</v>
      </c>
      <c r="AZ9" s="39">
        <f t="shared" si="19"/>
        <v>103</v>
      </c>
      <c r="BA9" s="36">
        <f>AB9</f>
        <v>116</v>
      </c>
      <c r="BB9" s="39">
        <f>S9</f>
        <v>98</v>
      </c>
      <c r="BC9" s="36">
        <v>46.0</v>
      </c>
      <c r="BD9" s="36">
        <f>U9</f>
        <v>290</v>
      </c>
      <c r="BE9" s="36">
        <f t="shared" ref="BE9:BG9" si="20">AO9/2</f>
        <v>14</v>
      </c>
      <c r="BF9" s="36">
        <f t="shared" si="20"/>
        <v>16</v>
      </c>
      <c r="BG9" s="36">
        <f t="shared" si="20"/>
        <v>25</v>
      </c>
      <c r="BH9" s="36">
        <f>AA9</f>
        <v>377</v>
      </c>
      <c r="BI9" s="36">
        <f>O9</f>
        <v>292</v>
      </c>
      <c r="BJ9" s="36">
        <f>AT9/2</f>
        <v>26</v>
      </c>
      <c r="BK9" s="36">
        <v>24.0</v>
      </c>
      <c r="BL9" s="36">
        <f>AV9/2</f>
        <v>27</v>
      </c>
      <c r="BM9" s="41"/>
      <c r="BN9" s="41"/>
      <c r="BO9" s="41"/>
      <c r="BP9" s="41"/>
      <c r="BQ9" s="41"/>
    </row>
    <row r="10">
      <c r="A10" s="42"/>
      <c r="B10" s="42"/>
      <c r="C10" s="42"/>
      <c r="D10" s="42"/>
      <c r="E10" s="34"/>
      <c r="F10" s="43">
        <f>SUM(G10:AV10)</f>
        <v>5844.66</v>
      </c>
      <c r="G10" s="44">
        <f t="shared" ref="G10:L10" si="21">G9*G$1</f>
        <v>72.5</v>
      </c>
      <c r="H10" s="44">
        <f t="shared" si="21"/>
        <v>81.2</v>
      </c>
      <c r="I10" s="44">
        <f t="shared" si="21"/>
        <v>65.25</v>
      </c>
      <c r="J10" s="44">
        <f t="shared" si="21"/>
        <v>60.9</v>
      </c>
      <c r="K10" s="44">
        <f t="shared" si="21"/>
        <v>68.15</v>
      </c>
      <c r="L10" s="44">
        <f t="shared" si="21"/>
        <v>75.4</v>
      </c>
      <c r="M10" s="45"/>
      <c r="N10" s="45"/>
      <c r="O10" s="44">
        <f t="shared" ref="O10:Q10" si="22">O9*O$1</f>
        <v>292</v>
      </c>
      <c r="P10" s="44">
        <f t="shared" si="22"/>
        <v>511.86</v>
      </c>
      <c r="Q10" s="44">
        <f t="shared" si="22"/>
        <v>565.47</v>
      </c>
      <c r="R10" s="44">
        <f>(R9*R$1)*3</f>
        <v>657.6</v>
      </c>
      <c r="S10" s="44">
        <f t="shared" ref="S10:AQ10" si="23">S9*S$1</f>
        <v>518.42</v>
      </c>
      <c r="T10" s="44">
        <f t="shared" si="23"/>
        <v>630</v>
      </c>
      <c r="U10" s="44">
        <f t="shared" si="23"/>
        <v>0</v>
      </c>
      <c r="V10" s="44">
        <f t="shared" si="23"/>
        <v>0</v>
      </c>
      <c r="W10" s="44">
        <f t="shared" si="23"/>
        <v>0</v>
      </c>
      <c r="X10" s="44">
        <f t="shared" si="23"/>
        <v>0</v>
      </c>
      <c r="Y10" s="44">
        <f t="shared" si="23"/>
        <v>58.5</v>
      </c>
      <c r="Z10" s="44">
        <f t="shared" si="23"/>
        <v>83.4</v>
      </c>
      <c r="AA10" s="44">
        <f t="shared" si="23"/>
        <v>1014.13</v>
      </c>
      <c r="AB10" s="44">
        <f t="shared" si="23"/>
        <v>104.4</v>
      </c>
      <c r="AC10" s="44">
        <f t="shared" si="23"/>
        <v>0</v>
      </c>
      <c r="AD10" s="44">
        <f t="shared" si="23"/>
        <v>0</v>
      </c>
      <c r="AE10" s="44">
        <f t="shared" si="23"/>
        <v>0</v>
      </c>
      <c r="AF10" s="44">
        <f t="shared" si="23"/>
        <v>0</v>
      </c>
      <c r="AG10" s="44">
        <f t="shared" si="23"/>
        <v>0</v>
      </c>
      <c r="AH10" s="44">
        <f t="shared" si="23"/>
        <v>0</v>
      </c>
      <c r="AI10" s="44">
        <f t="shared" si="23"/>
        <v>0</v>
      </c>
      <c r="AJ10" s="44">
        <f t="shared" si="23"/>
        <v>0</v>
      </c>
      <c r="AK10" s="44">
        <f t="shared" si="23"/>
        <v>0</v>
      </c>
      <c r="AL10" s="44">
        <f t="shared" si="23"/>
        <v>0</v>
      </c>
      <c r="AM10" s="44">
        <f t="shared" si="23"/>
        <v>0</v>
      </c>
      <c r="AN10" s="44">
        <f t="shared" si="23"/>
        <v>0</v>
      </c>
      <c r="AO10" s="44">
        <f t="shared" si="23"/>
        <v>92.12</v>
      </c>
      <c r="AP10" s="44">
        <f t="shared" si="23"/>
        <v>105.28</v>
      </c>
      <c r="AQ10" s="44">
        <f t="shared" si="23"/>
        <v>164.5</v>
      </c>
      <c r="AR10" s="45"/>
      <c r="AS10" s="45"/>
      <c r="AT10" s="44">
        <f t="shared" ref="AT10:AV10" si="24">AT9*AT$1</f>
        <v>223.08</v>
      </c>
      <c r="AU10" s="44">
        <f t="shared" si="24"/>
        <v>211.5</v>
      </c>
      <c r="AV10" s="44">
        <f t="shared" si="24"/>
        <v>189</v>
      </c>
      <c r="AW10" s="36"/>
      <c r="AX10" s="36"/>
      <c r="AY10" s="39"/>
      <c r="AZ10" s="45"/>
      <c r="BA10" s="36"/>
      <c r="BB10" s="39"/>
      <c r="BC10" s="36"/>
      <c r="BD10" s="36"/>
      <c r="BE10" s="36"/>
      <c r="BF10" s="36"/>
      <c r="BG10" s="36"/>
      <c r="BH10" s="36"/>
      <c r="BI10" s="36"/>
      <c r="BJ10" s="36"/>
      <c r="BK10" s="36"/>
      <c r="BL10" s="36"/>
    </row>
    <row r="11">
      <c r="A11" s="42">
        <f>A9+1</f>
        <v>5004</v>
      </c>
      <c r="B11" s="46" t="s">
        <v>134</v>
      </c>
      <c r="C11" s="46" t="s">
        <v>134</v>
      </c>
      <c r="D11" s="32">
        <v>0.0</v>
      </c>
      <c r="E11" s="34">
        <v>44901.0</v>
      </c>
      <c r="F11" s="35"/>
      <c r="G11" s="39">
        <v>58.0</v>
      </c>
      <c r="H11" s="39">
        <v>57.0</v>
      </c>
      <c r="I11" s="39">
        <v>35.0</v>
      </c>
      <c r="J11" s="39">
        <v>37.0</v>
      </c>
      <c r="K11" s="39">
        <v>43.0</v>
      </c>
      <c r="L11" s="39">
        <v>74.0</v>
      </c>
      <c r="M11" s="37">
        <f>O11</f>
        <v>304</v>
      </c>
      <c r="N11" s="37">
        <f>O11</f>
        <v>304</v>
      </c>
      <c r="O11" s="37">
        <f>SUM(G11:L11)</f>
        <v>304</v>
      </c>
      <c r="P11" s="39">
        <v>138.0</v>
      </c>
      <c r="Q11" s="39">
        <v>124.0</v>
      </c>
      <c r="R11" s="39">
        <v>112.0</v>
      </c>
      <c r="S11" s="39">
        <v>102.0</v>
      </c>
      <c r="T11" s="37">
        <f>SUM(P11:Q11)+S11</f>
        <v>364</v>
      </c>
      <c r="U11" s="39">
        <v>317.0</v>
      </c>
      <c r="V11" s="39">
        <v>311.0</v>
      </c>
      <c r="W11" s="39">
        <v>310.0</v>
      </c>
      <c r="X11" s="39">
        <v>255.0</v>
      </c>
      <c r="Y11" s="39">
        <v>164.0</v>
      </c>
      <c r="Z11" s="39">
        <v>141.0</v>
      </c>
      <c r="AA11" s="39">
        <v>349.0</v>
      </c>
      <c r="AB11" s="39">
        <v>114.0</v>
      </c>
      <c r="AC11" s="38">
        <f>CEILING(SUM(P11:S11) + (AA11 * 0.1),1)</f>
        <v>511</v>
      </c>
      <c r="AD11" s="39">
        <v>195.0</v>
      </c>
      <c r="AE11" s="39">
        <v>221.0</v>
      </c>
      <c r="AF11" s="39">
        <v>246.0</v>
      </c>
      <c r="AG11" s="39">
        <v>275.0</v>
      </c>
      <c r="AH11" s="39">
        <v>133.0</v>
      </c>
      <c r="AI11" s="39">
        <v>77.0</v>
      </c>
      <c r="AJ11" s="39">
        <v>106.0</v>
      </c>
      <c r="AK11" s="39">
        <v>106.0</v>
      </c>
      <c r="AL11" s="39">
        <v>127.0</v>
      </c>
      <c r="AM11" s="39">
        <v>130.0</v>
      </c>
      <c r="AN11" s="39">
        <v>80.0</v>
      </c>
      <c r="AO11" s="39">
        <v>33.0</v>
      </c>
      <c r="AP11" s="39">
        <v>39.0</v>
      </c>
      <c r="AQ11" s="39">
        <v>56.0</v>
      </c>
      <c r="AR11" s="36">
        <v>48.0</v>
      </c>
      <c r="AS11" s="36">
        <v>48.0</v>
      </c>
      <c r="AT11" s="39">
        <v>61.0</v>
      </c>
      <c r="AU11" s="39">
        <v>54.0</v>
      </c>
      <c r="AV11" s="39">
        <v>48.0</v>
      </c>
      <c r="AW11" s="36">
        <f>Y11</f>
        <v>164</v>
      </c>
      <c r="AX11" s="36">
        <f>S11</f>
        <v>102</v>
      </c>
      <c r="AY11" s="39">
        <f t="shared" ref="AY11:AZ11" si="25">P11</f>
        <v>138</v>
      </c>
      <c r="AZ11" s="39">
        <f t="shared" si="25"/>
        <v>124</v>
      </c>
      <c r="BA11" s="36">
        <f>AB11</f>
        <v>114</v>
      </c>
      <c r="BB11" s="39">
        <f>S11</f>
        <v>102</v>
      </c>
      <c r="BC11" s="36">
        <v>38.0</v>
      </c>
      <c r="BD11" s="36">
        <f>U11</f>
        <v>317</v>
      </c>
      <c r="BE11" s="36">
        <v>17.0</v>
      </c>
      <c r="BF11" s="36">
        <f t="shared" ref="BF11:BG11" si="26">AP11/2</f>
        <v>19.5</v>
      </c>
      <c r="BG11" s="36">
        <f t="shared" si="26"/>
        <v>28</v>
      </c>
      <c r="BH11" s="36">
        <f>AA11</f>
        <v>349</v>
      </c>
      <c r="BI11" s="36">
        <f>O11</f>
        <v>304</v>
      </c>
      <c r="BJ11" s="36">
        <v>17.0</v>
      </c>
      <c r="BK11" s="36">
        <f t="shared" ref="BK11:BL11" si="27">AU11/2</f>
        <v>27</v>
      </c>
      <c r="BL11" s="36">
        <f t="shared" si="27"/>
        <v>24</v>
      </c>
      <c r="BM11" s="41"/>
      <c r="BN11" s="41"/>
      <c r="BO11" s="41"/>
      <c r="BP11" s="41"/>
      <c r="BQ11" s="41"/>
    </row>
    <row r="12">
      <c r="A12" s="42"/>
      <c r="B12" s="42"/>
      <c r="C12" s="42"/>
      <c r="D12" s="42"/>
      <c r="E12" s="34"/>
      <c r="F12" s="43">
        <f>SUM(G12:AV12)</f>
        <v>6152.18</v>
      </c>
      <c r="G12" s="44">
        <f t="shared" ref="G12:L12" si="28">G11*G$1</f>
        <v>84.1</v>
      </c>
      <c r="H12" s="44">
        <f t="shared" si="28"/>
        <v>82.65</v>
      </c>
      <c r="I12" s="44">
        <f t="shared" si="28"/>
        <v>50.75</v>
      </c>
      <c r="J12" s="44">
        <f t="shared" si="28"/>
        <v>53.65</v>
      </c>
      <c r="K12" s="44">
        <f t="shared" si="28"/>
        <v>62.35</v>
      </c>
      <c r="L12" s="44">
        <f t="shared" si="28"/>
        <v>107.3</v>
      </c>
      <c r="M12" s="45"/>
      <c r="N12" s="45"/>
      <c r="O12" s="44">
        <f t="shared" ref="O12:Q12" si="29">O11*O$1</f>
        <v>304</v>
      </c>
      <c r="P12" s="44">
        <f t="shared" si="29"/>
        <v>619.62</v>
      </c>
      <c r="Q12" s="44">
        <f t="shared" si="29"/>
        <v>680.76</v>
      </c>
      <c r="R12" s="44">
        <f>(R11*R$1)*3</f>
        <v>537.6</v>
      </c>
      <c r="S12" s="44">
        <f t="shared" ref="S12:AQ12" si="30">S11*S$1</f>
        <v>539.58</v>
      </c>
      <c r="T12" s="44">
        <f t="shared" si="30"/>
        <v>728</v>
      </c>
      <c r="U12" s="44">
        <f t="shared" si="30"/>
        <v>0</v>
      </c>
      <c r="V12" s="44">
        <f t="shared" si="30"/>
        <v>0</v>
      </c>
      <c r="W12" s="44">
        <f t="shared" si="30"/>
        <v>0</v>
      </c>
      <c r="X12" s="44">
        <f t="shared" si="30"/>
        <v>0</v>
      </c>
      <c r="Y12" s="44">
        <f t="shared" si="30"/>
        <v>82</v>
      </c>
      <c r="Z12" s="44">
        <f t="shared" si="30"/>
        <v>84.6</v>
      </c>
      <c r="AA12" s="44">
        <f t="shared" si="30"/>
        <v>938.81</v>
      </c>
      <c r="AB12" s="44">
        <f t="shared" si="30"/>
        <v>102.6</v>
      </c>
      <c r="AC12" s="44">
        <f t="shared" si="30"/>
        <v>0</v>
      </c>
      <c r="AD12" s="44">
        <f t="shared" si="30"/>
        <v>0</v>
      </c>
      <c r="AE12" s="44">
        <f t="shared" si="30"/>
        <v>0</v>
      </c>
      <c r="AF12" s="44">
        <f t="shared" si="30"/>
        <v>0</v>
      </c>
      <c r="AG12" s="44">
        <f t="shared" si="30"/>
        <v>0</v>
      </c>
      <c r="AH12" s="44">
        <f t="shared" si="30"/>
        <v>0</v>
      </c>
      <c r="AI12" s="44">
        <f t="shared" si="30"/>
        <v>0</v>
      </c>
      <c r="AJ12" s="44">
        <f t="shared" si="30"/>
        <v>0</v>
      </c>
      <c r="AK12" s="44">
        <f t="shared" si="30"/>
        <v>0</v>
      </c>
      <c r="AL12" s="44">
        <f t="shared" si="30"/>
        <v>0</v>
      </c>
      <c r="AM12" s="44">
        <f t="shared" si="30"/>
        <v>0</v>
      </c>
      <c r="AN12" s="44">
        <f t="shared" si="30"/>
        <v>0</v>
      </c>
      <c r="AO12" s="44">
        <f t="shared" si="30"/>
        <v>108.57</v>
      </c>
      <c r="AP12" s="44">
        <f t="shared" si="30"/>
        <v>128.31</v>
      </c>
      <c r="AQ12" s="44">
        <f t="shared" si="30"/>
        <v>184.24</v>
      </c>
      <c r="AR12" s="45"/>
      <c r="AS12" s="45"/>
      <c r="AT12" s="44">
        <f t="shared" ref="AT12:AV12" si="31">AT11*AT$1</f>
        <v>261.69</v>
      </c>
      <c r="AU12" s="44">
        <f t="shared" si="31"/>
        <v>243</v>
      </c>
      <c r="AV12" s="44">
        <f t="shared" si="31"/>
        <v>168</v>
      </c>
      <c r="AW12" s="36"/>
      <c r="AX12" s="36"/>
      <c r="AY12" s="39"/>
      <c r="AZ12" s="45"/>
      <c r="BA12" s="36"/>
      <c r="BB12" s="39"/>
      <c r="BC12" s="36"/>
      <c r="BD12" s="36"/>
      <c r="BE12" s="36"/>
      <c r="BF12" s="36"/>
      <c r="BG12" s="36"/>
      <c r="BH12" s="36"/>
      <c r="BI12" s="36"/>
      <c r="BJ12" s="36"/>
      <c r="BK12" s="36"/>
      <c r="BL12" s="36"/>
    </row>
    <row r="13">
      <c r="A13" s="42">
        <f>A11+1</f>
        <v>5005</v>
      </c>
      <c r="B13" s="46" t="s">
        <v>134</v>
      </c>
      <c r="C13" s="46" t="s">
        <v>134</v>
      </c>
      <c r="D13" s="32">
        <v>0.0</v>
      </c>
      <c r="E13" s="34">
        <v>44902.0</v>
      </c>
      <c r="F13" s="35"/>
      <c r="G13" s="36">
        <v>72.0</v>
      </c>
      <c r="H13" s="36">
        <v>57.0</v>
      </c>
      <c r="I13" s="36">
        <v>54.0</v>
      </c>
      <c r="J13" s="36">
        <v>58.0</v>
      </c>
      <c r="K13" s="36">
        <v>94.0</v>
      </c>
      <c r="L13" s="36">
        <v>62.0</v>
      </c>
      <c r="M13" s="37">
        <f>O13</f>
        <v>397</v>
      </c>
      <c r="N13" s="37">
        <f>O13</f>
        <v>397</v>
      </c>
      <c r="O13" s="37">
        <f>SUM(G13:L13)</f>
        <v>397</v>
      </c>
      <c r="P13" s="36">
        <v>167.0</v>
      </c>
      <c r="Q13" s="36">
        <v>114.0</v>
      </c>
      <c r="R13" s="36">
        <v>140.0</v>
      </c>
      <c r="S13" s="36">
        <v>66.0</v>
      </c>
      <c r="T13" s="37">
        <f>SUM(P13:Q13)+S13</f>
        <v>347</v>
      </c>
      <c r="U13" s="36">
        <v>343.0</v>
      </c>
      <c r="V13" s="36">
        <v>337.0</v>
      </c>
      <c r="W13" s="36">
        <v>334.0</v>
      </c>
      <c r="X13" s="36">
        <v>311.0</v>
      </c>
      <c r="Y13" s="36">
        <v>125.0</v>
      </c>
      <c r="Z13" s="36">
        <v>127.0</v>
      </c>
      <c r="AA13" s="36">
        <v>256.0</v>
      </c>
      <c r="AB13" s="36">
        <v>60.0</v>
      </c>
      <c r="AC13" s="38">
        <f>CEILING(SUM(P13:S13) + (AA13 * 0.1),1)</f>
        <v>513</v>
      </c>
      <c r="AD13" s="36">
        <v>226.0</v>
      </c>
      <c r="AE13" s="36">
        <v>230.0</v>
      </c>
      <c r="AF13" s="36">
        <v>348.0</v>
      </c>
      <c r="AG13" s="36">
        <v>364.0</v>
      </c>
      <c r="AH13" s="36">
        <v>86.0</v>
      </c>
      <c r="AI13" s="36">
        <v>108.0</v>
      </c>
      <c r="AJ13" s="36">
        <v>103.0</v>
      </c>
      <c r="AK13" s="36">
        <v>100.0</v>
      </c>
      <c r="AL13" s="36">
        <v>111.0</v>
      </c>
      <c r="AM13" s="36">
        <v>114.0</v>
      </c>
      <c r="AN13" s="36">
        <v>62.0</v>
      </c>
      <c r="AO13" s="36">
        <v>35.0</v>
      </c>
      <c r="AP13" s="36">
        <v>37.0</v>
      </c>
      <c r="AQ13" s="36">
        <v>39.0</v>
      </c>
      <c r="AR13" s="36">
        <f>AV13</f>
        <v>50</v>
      </c>
      <c r="AS13" s="36">
        <f>AV13</f>
        <v>50</v>
      </c>
      <c r="AT13" s="36">
        <v>54.0</v>
      </c>
      <c r="AU13" s="36">
        <v>28.0</v>
      </c>
      <c r="AV13" s="36">
        <v>50.0</v>
      </c>
      <c r="AW13" s="36">
        <f>Y13</f>
        <v>125</v>
      </c>
      <c r="AX13" s="36">
        <f>S13</f>
        <v>66</v>
      </c>
      <c r="AY13" s="39">
        <f t="shared" ref="AY13:AZ13" si="32">P13</f>
        <v>167</v>
      </c>
      <c r="AZ13" s="39">
        <f t="shared" si="32"/>
        <v>114</v>
      </c>
      <c r="BA13" s="36">
        <f>AB13</f>
        <v>60</v>
      </c>
      <c r="BB13" s="39">
        <f>S13</f>
        <v>66</v>
      </c>
      <c r="BC13" s="36">
        <v>47.0</v>
      </c>
      <c r="BD13" s="36">
        <f>U13</f>
        <v>343</v>
      </c>
      <c r="BE13" s="36">
        <v>17.0</v>
      </c>
      <c r="BF13" s="36">
        <f>AP13/2</f>
        <v>18.5</v>
      </c>
      <c r="BG13" s="36">
        <v>20.0</v>
      </c>
      <c r="BH13" s="36">
        <f>AA13</f>
        <v>256</v>
      </c>
      <c r="BI13" s="36">
        <f>O13</f>
        <v>397</v>
      </c>
      <c r="BJ13" s="36">
        <v>17.0</v>
      </c>
      <c r="BK13" s="36">
        <f>AU13/2</f>
        <v>14</v>
      </c>
      <c r="BL13" s="36">
        <v>20.0</v>
      </c>
      <c r="BM13" s="41"/>
      <c r="BN13" s="41"/>
      <c r="BO13" s="41"/>
      <c r="BP13" s="41"/>
      <c r="BQ13" s="41"/>
    </row>
    <row r="14">
      <c r="A14" s="42"/>
      <c r="B14" s="42"/>
      <c r="C14" s="42"/>
      <c r="D14" s="32"/>
      <c r="E14" s="34"/>
      <c r="F14" s="43"/>
      <c r="G14" s="44">
        <f t="shared" ref="G14:L14" si="33">G13*G$1</f>
        <v>104.4</v>
      </c>
      <c r="H14" s="44">
        <f t="shared" si="33"/>
        <v>82.65</v>
      </c>
      <c r="I14" s="44">
        <f t="shared" si="33"/>
        <v>78.3</v>
      </c>
      <c r="J14" s="44">
        <f t="shared" si="33"/>
        <v>84.1</v>
      </c>
      <c r="K14" s="44">
        <f t="shared" si="33"/>
        <v>136.3</v>
      </c>
      <c r="L14" s="44">
        <f t="shared" si="33"/>
        <v>89.9</v>
      </c>
      <c r="M14" s="45"/>
      <c r="N14" s="45"/>
      <c r="O14" s="44">
        <f t="shared" ref="O14:Q14" si="34">O13*O$1</f>
        <v>397</v>
      </c>
      <c r="P14" s="44">
        <f t="shared" si="34"/>
        <v>749.83</v>
      </c>
      <c r="Q14" s="44">
        <f t="shared" si="34"/>
        <v>625.86</v>
      </c>
      <c r="R14" s="44">
        <f>(R13*R$1)*3</f>
        <v>672</v>
      </c>
      <c r="S14" s="44">
        <f t="shared" ref="S14:AQ14" si="35">S13*S$1</f>
        <v>349.14</v>
      </c>
      <c r="T14" s="44">
        <f t="shared" si="35"/>
        <v>694</v>
      </c>
      <c r="U14" s="44">
        <f t="shared" si="35"/>
        <v>0</v>
      </c>
      <c r="V14" s="44">
        <f t="shared" si="35"/>
        <v>0</v>
      </c>
      <c r="W14" s="44">
        <f t="shared" si="35"/>
        <v>0</v>
      </c>
      <c r="X14" s="44">
        <f t="shared" si="35"/>
        <v>0</v>
      </c>
      <c r="Y14" s="44">
        <f t="shared" si="35"/>
        <v>62.5</v>
      </c>
      <c r="Z14" s="44">
        <f t="shared" si="35"/>
        <v>76.2</v>
      </c>
      <c r="AA14" s="44">
        <f t="shared" si="35"/>
        <v>688.64</v>
      </c>
      <c r="AB14" s="44">
        <f t="shared" si="35"/>
        <v>54</v>
      </c>
      <c r="AC14" s="44">
        <f t="shared" si="35"/>
        <v>0</v>
      </c>
      <c r="AD14" s="44">
        <f t="shared" si="35"/>
        <v>0</v>
      </c>
      <c r="AE14" s="44">
        <f t="shared" si="35"/>
        <v>0</v>
      </c>
      <c r="AF14" s="44">
        <f t="shared" si="35"/>
        <v>0</v>
      </c>
      <c r="AG14" s="44">
        <f t="shared" si="35"/>
        <v>0</v>
      </c>
      <c r="AH14" s="44">
        <f t="shared" si="35"/>
        <v>0</v>
      </c>
      <c r="AI14" s="44">
        <f t="shared" si="35"/>
        <v>0</v>
      </c>
      <c r="AJ14" s="44">
        <f t="shared" si="35"/>
        <v>0</v>
      </c>
      <c r="AK14" s="44">
        <f t="shared" si="35"/>
        <v>0</v>
      </c>
      <c r="AL14" s="44">
        <f t="shared" si="35"/>
        <v>0</v>
      </c>
      <c r="AM14" s="44">
        <f t="shared" si="35"/>
        <v>0</v>
      </c>
      <c r="AN14" s="44">
        <f t="shared" si="35"/>
        <v>0</v>
      </c>
      <c r="AO14" s="44">
        <f t="shared" si="35"/>
        <v>115.15</v>
      </c>
      <c r="AP14" s="44">
        <f t="shared" si="35"/>
        <v>121.73</v>
      </c>
      <c r="AQ14" s="44">
        <f t="shared" si="35"/>
        <v>128.31</v>
      </c>
      <c r="AR14" s="45"/>
      <c r="AS14" s="45"/>
      <c r="AT14" s="44">
        <f t="shared" ref="AT14:AV14" si="36">AT13*AT$1</f>
        <v>231.66</v>
      </c>
      <c r="AU14" s="44">
        <f t="shared" si="36"/>
        <v>126</v>
      </c>
      <c r="AV14" s="44">
        <f t="shared" si="36"/>
        <v>175</v>
      </c>
      <c r="AW14" s="36"/>
      <c r="AX14" s="36"/>
      <c r="AY14" s="39"/>
      <c r="AZ14" s="45"/>
      <c r="BA14" s="36"/>
      <c r="BB14" s="39"/>
      <c r="BC14" s="36"/>
      <c r="BD14" s="36"/>
      <c r="BE14" s="36"/>
      <c r="BF14" s="36"/>
      <c r="BG14" s="36"/>
      <c r="BH14" s="36"/>
      <c r="BI14" s="36"/>
      <c r="BJ14" s="36"/>
      <c r="BK14" s="36"/>
      <c r="BL14" s="36"/>
    </row>
    <row r="15">
      <c r="A15" s="42">
        <f>A13+1</f>
        <v>5006</v>
      </c>
      <c r="B15" s="46" t="s">
        <v>134</v>
      </c>
      <c r="C15" s="46" t="s">
        <v>134</v>
      </c>
      <c r="D15" s="32">
        <v>1.0</v>
      </c>
      <c r="E15" s="34">
        <v>44903.0</v>
      </c>
      <c r="F15" s="47"/>
      <c r="G15" s="48">
        <v>126.0</v>
      </c>
      <c r="H15" s="48">
        <v>175.0</v>
      </c>
      <c r="I15" s="48">
        <v>166.0</v>
      </c>
      <c r="J15" s="48">
        <v>148.0</v>
      </c>
      <c r="K15" s="48">
        <v>148.0</v>
      </c>
      <c r="L15" s="48">
        <v>168.0</v>
      </c>
      <c r="M15" s="37">
        <f>O15</f>
        <v>931</v>
      </c>
      <c r="N15" s="37">
        <f>O15</f>
        <v>931</v>
      </c>
      <c r="O15" s="37">
        <f>SUM(G15:L15)</f>
        <v>931</v>
      </c>
      <c r="P15" s="48">
        <v>209.0</v>
      </c>
      <c r="Q15" s="48">
        <v>208.0</v>
      </c>
      <c r="R15" s="48">
        <v>208.0</v>
      </c>
      <c r="S15" s="48">
        <v>181.0</v>
      </c>
      <c r="T15" s="37">
        <f>SUM(P15:Q15)+S15</f>
        <v>598</v>
      </c>
      <c r="U15" s="48">
        <v>496.0</v>
      </c>
      <c r="V15" s="48">
        <v>481.0</v>
      </c>
      <c r="W15" s="48">
        <v>478.0</v>
      </c>
      <c r="X15" s="48">
        <v>488.0</v>
      </c>
      <c r="Y15" s="48">
        <v>250.0</v>
      </c>
      <c r="Z15" s="48">
        <v>256.0</v>
      </c>
      <c r="AA15" s="48">
        <v>640.0</v>
      </c>
      <c r="AB15" s="48">
        <v>153.0</v>
      </c>
      <c r="AC15" s="38">
        <f>CEILING(SUM(P15:S15) + (AA15 * 0.1),1)</f>
        <v>870</v>
      </c>
      <c r="AD15" s="48">
        <v>496.0</v>
      </c>
      <c r="AE15" s="48">
        <v>559.0</v>
      </c>
      <c r="AF15" s="48">
        <v>511.0</v>
      </c>
      <c r="AG15" s="48">
        <v>550.0</v>
      </c>
      <c r="AH15" s="48">
        <v>172.0</v>
      </c>
      <c r="AI15" s="48">
        <v>179.0</v>
      </c>
      <c r="AJ15" s="48">
        <v>170.0</v>
      </c>
      <c r="AK15" s="48">
        <v>165.0</v>
      </c>
      <c r="AL15" s="48">
        <v>181.0</v>
      </c>
      <c r="AM15" s="48">
        <v>191.0</v>
      </c>
      <c r="AN15" s="48">
        <v>171.0</v>
      </c>
      <c r="AO15" s="48">
        <v>105.0</v>
      </c>
      <c r="AP15" s="48">
        <v>113.0</v>
      </c>
      <c r="AQ15" s="48">
        <v>106.0</v>
      </c>
      <c r="AR15" s="48">
        <f>AV15</f>
        <v>61</v>
      </c>
      <c r="AS15" s="48">
        <f>AV15</f>
        <v>61</v>
      </c>
      <c r="AT15" s="48">
        <v>109.0</v>
      </c>
      <c r="AU15" s="48">
        <v>107.0</v>
      </c>
      <c r="AV15" s="48">
        <v>61.0</v>
      </c>
      <c r="AW15" s="36">
        <f>Y15</f>
        <v>250</v>
      </c>
      <c r="AX15" s="36">
        <f>S15</f>
        <v>181</v>
      </c>
      <c r="AY15" s="39">
        <f t="shared" ref="AY15:AZ15" si="37">P15</f>
        <v>209</v>
      </c>
      <c r="AZ15" s="39">
        <f t="shared" si="37"/>
        <v>208</v>
      </c>
      <c r="BA15" s="36">
        <f>AB15</f>
        <v>153</v>
      </c>
      <c r="BB15" s="39">
        <f>S15</f>
        <v>181</v>
      </c>
      <c r="BC15" s="36">
        <v>70.0</v>
      </c>
      <c r="BD15" s="36">
        <f>U15</f>
        <v>496</v>
      </c>
      <c r="BE15" s="36">
        <v>53.0</v>
      </c>
      <c r="BF15" s="36">
        <v>57.0</v>
      </c>
      <c r="BG15" s="36">
        <f>AQ15/2</f>
        <v>53</v>
      </c>
      <c r="BH15" s="36">
        <f>AA15</f>
        <v>640</v>
      </c>
      <c r="BI15" s="36">
        <f>O15</f>
        <v>931</v>
      </c>
      <c r="BJ15" s="36">
        <v>53.0</v>
      </c>
      <c r="BK15" s="36">
        <v>57.0</v>
      </c>
      <c r="BL15" s="36">
        <v>31.0</v>
      </c>
      <c r="BM15" s="49"/>
      <c r="BN15" s="49"/>
      <c r="BO15" s="49"/>
      <c r="BP15" s="49"/>
      <c r="BQ15" s="49"/>
    </row>
    <row r="16">
      <c r="A16" s="42"/>
      <c r="B16" s="42"/>
      <c r="C16" s="42"/>
      <c r="D16" s="42"/>
      <c r="E16" s="34"/>
      <c r="F16" s="43">
        <f>SUM(G16:AV16)</f>
        <v>11879.64</v>
      </c>
      <c r="G16" s="44">
        <f t="shared" ref="G16:L16" si="38">G15*G$1</f>
        <v>182.7</v>
      </c>
      <c r="H16" s="44">
        <f t="shared" si="38"/>
        <v>253.75</v>
      </c>
      <c r="I16" s="44">
        <f t="shared" si="38"/>
        <v>240.7</v>
      </c>
      <c r="J16" s="44">
        <f t="shared" si="38"/>
        <v>214.6</v>
      </c>
      <c r="K16" s="44">
        <f t="shared" si="38"/>
        <v>214.6</v>
      </c>
      <c r="L16" s="44">
        <f t="shared" si="38"/>
        <v>243.6</v>
      </c>
      <c r="M16" s="45"/>
      <c r="N16" s="45"/>
      <c r="O16" s="44">
        <f t="shared" ref="O16:Q16" si="39">O15*O$1</f>
        <v>931</v>
      </c>
      <c r="P16" s="44">
        <f t="shared" si="39"/>
        <v>938.41</v>
      </c>
      <c r="Q16" s="44">
        <f t="shared" si="39"/>
        <v>1141.92</v>
      </c>
      <c r="R16" s="44">
        <f>(R15*R$1)*3</f>
        <v>998.4</v>
      </c>
      <c r="S16" s="44">
        <f t="shared" ref="S16:AQ16" si="40">S15*S$1</f>
        <v>957.49</v>
      </c>
      <c r="T16" s="44">
        <f t="shared" si="40"/>
        <v>1196</v>
      </c>
      <c r="U16" s="44">
        <f t="shared" si="40"/>
        <v>0</v>
      </c>
      <c r="V16" s="44">
        <f t="shared" si="40"/>
        <v>0</v>
      </c>
      <c r="W16" s="44">
        <f t="shared" si="40"/>
        <v>0</v>
      </c>
      <c r="X16" s="44">
        <f t="shared" si="40"/>
        <v>0</v>
      </c>
      <c r="Y16" s="44">
        <f t="shared" si="40"/>
        <v>125</v>
      </c>
      <c r="Z16" s="44">
        <f t="shared" si="40"/>
        <v>153.6</v>
      </c>
      <c r="AA16" s="44">
        <f t="shared" si="40"/>
        <v>1721.6</v>
      </c>
      <c r="AB16" s="44">
        <f t="shared" si="40"/>
        <v>137.7</v>
      </c>
      <c r="AC16" s="44">
        <f t="shared" si="40"/>
        <v>0</v>
      </c>
      <c r="AD16" s="44">
        <f t="shared" si="40"/>
        <v>0</v>
      </c>
      <c r="AE16" s="44">
        <f t="shared" si="40"/>
        <v>0</v>
      </c>
      <c r="AF16" s="44">
        <f t="shared" si="40"/>
        <v>0</v>
      </c>
      <c r="AG16" s="44">
        <f t="shared" si="40"/>
        <v>0</v>
      </c>
      <c r="AH16" s="44">
        <f t="shared" si="40"/>
        <v>0</v>
      </c>
      <c r="AI16" s="44">
        <f t="shared" si="40"/>
        <v>0</v>
      </c>
      <c r="AJ16" s="44">
        <f t="shared" si="40"/>
        <v>0</v>
      </c>
      <c r="AK16" s="44">
        <f t="shared" si="40"/>
        <v>0</v>
      </c>
      <c r="AL16" s="44">
        <f t="shared" si="40"/>
        <v>0</v>
      </c>
      <c r="AM16" s="44">
        <f t="shared" si="40"/>
        <v>0</v>
      </c>
      <c r="AN16" s="44">
        <f t="shared" si="40"/>
        <v>0</v>
      </c>
      <c r="AO16" s="44">
        <f t="shared" si="40"/>
        <v>345.45</v>
      </c>
      <c r="AP16" s="44">
        <f t="shared" si="40"/>
        <v>371.77</v>
      </c>
      <c r="AQ16" s="44">
        <f t="shared" si="40"/>
        <v>348.74</v>
      </c>
      <c r="AR16" s="45"/>
      <c r="AS16" s="45"/>
      <c r="AT16" s="44">
        <f t="shared" ref="AT16:AV16" si="41">AT15*AT$1</f>
        <v>467.61</v>
      </c>
      <c r="AU16" s="44">
        <f t="shared" si="41"/>
        <v>481.5</v>
      </c>
      <c r="AV16" s="44">
        <f t="shared" si="41"/>
        <v>213.5</v>
      </c>
      <c r="AW16" s="36"/>
      <c r="AX16" s="36"/>
      <c r="AY16" s="39"/>
      <c r="AZ16" s="45"/>
      <c r="BA16" s="36"/>
      <c r="BB16" s="39"/>
      <c r="BC16" s="36"/>
      <c r="BD16" s="36"/>
      <c r="BE16" s="36"/>
      <c r="BF16" s="36"/>
      <c r="BG16" s="36"/>
      <c r="BH16" s="36"/>
      <c r="BI16" s="36"/>
      <c r="BJ16" s="36"/>
      <c r="BK16" s="36"/>
      <c r="BL16" s="36"/>
    </row>
    <row r="17">
      <c r="A17" s="42">
        <f>A15+1</f>
        <v>5007</v>
      </c>
      <c r="B17" s="46" t="s">
        <v>134</v>
      </c>
      <c r="C17" s="46" t="s">
        <v>134</v>
      </c>
      <c r="D17" s="32">
        <v>0.0</v>
      </c>
      <c r="E17" s="34">
        <v>44904.0</v>
      </c>
      <c r="F17" s="35"/>
      <c r="G17" s="36">
        <v>54.0</v>
      </c>
      <c r="H17" s="36">
        <v>55.0</v>
      </c>
      <c r="I17" s="36">
        <v>48.0</v>
      </c>
      <c r="J17" s="36">
        <v>51.0</v>
      </c>
      <c r="K17" s="36">
        <v>28.0</v>
      </c>
      <c r="L17" s="36">
        <v>64.0</v>
      </c>
      <c r="M17" s="37">
        <f>O17</f>
        <v>300</v>
      </c>
      <c r="N17" s="37">
        <f>O17</f>
        <v>300</v>
      </c>
      <c r="O17" s="37">
        <f>SUM(G17:L17)</f>
        <v>300</v>
      </c>
      <c r="P17" s="36">
        <v>140.0</v>
      </c>
      <c r="Q17" s="36">
        <v>129.0</v>
      </c>
      <c r="R17" s="36">
        <v>135.0</v>
      </c>
      <c r="S17" s="36">
        <v>106.0</v>
      </c>
      <c r="T17" s="37">
        <f>SUM(P17:Q17)+S17</f>
        <v>375</v>
      </c>
      <c r="U17" s="36">
        <v>374.0</v>
      </c>
      <c r="V17" s="36">
        <v>366.0</v>
      </c>
      <c r="W17" s="36">
        <v>366.0</v>
      </c>
      <c r="X17" s="36">
        <v>354.0</v>
      </c>
      <c r="Y17" s="36">
        <v>167.0</v>
      </c>
      <c r="Z17" s="36">
        <v>111.0</v>
      </c>
      <c r="AA17" s="36">
        <v>379.0</v>
      </c>
      <c r="AB17" s="36">
        <v>85.0</v>
      </c>
      <c r="AC17" s="38">
        <f>CEILING(SUM(P17:S17) + (AA17 * 0.1),1)</f>
        <v>548</v>
      </c>
      <c r="AD17" s="36">
        <v>210.0</v>
      </c>
      <c r="AE17" s="36">
        <v>211.0</v>
      </c>
      <c r="AF17" s="36">
        <v>340.0</v>
      </c>
      <c r="AG17" s="36">
        <v>348.0</v>
      </c>
      <c r="AH17" s="36">
        <v>138.0</v>
      </c>
      <c r="AI17" s="36">
        <v>64.0</v>
      </c>
      <c r="AJ17" s="36">
        <v>125.0</v>
      </c>
      <c r="AK17" s="36">
        <v>114.0</v>
      </c>
      <c r="AL17" s="36">
        <v>114.0</v>
      </c>
      <c r="AM17" s="36">
        <v>62.0</v>
      </c>
      <c r="AN17" s="36">
        <v>82.0</v>
      </c>
      <c r="AO17" s="36">
        <v>33.0</v>
      </c>
      <c r="AP17" s="36">
        <v>54.0</v>
      </c>
      <c r="AQ17" s="36">
        <v>85.0</v>
      </c>
      <c r="AR17" s="36">
        <f>AV17</f>
        <v>55</v>
      </c>
      <c r="AS17" s="36">
        <f>AV17</f>
        <v>55</v>
      </c>
      <c r="AT17" s="36">
        <v>34.0</v>
      </c>
      <c r="AU17" s="36">
        <v>53.0</v>
      </c>
      <c r="AV17" s="36">
        <v>55.0</v>
      </c>
      <c r="AW17" s="36">
        <f>Y17</f>
        <v>167</v>
      </c>
      <c r="AX17" s="36">
        <f>S17</f>
        <v>106</v>
      </c>
      <c r="AY17" s="39">
        <f t="shared" ref="AY17:AZ17" si="42">P17</f>
        <v>140</v>
      </c>
      <c r="AZ17" s="39">
        <f t="shared" si="42"/>
        <v>129</v>
      </c>
      <c r="BA17" s="36">
        <f>AB17</f>
        <v>85</v>
      </c>
      <c r="BB17" s="39">
        <f>S17</f>
        <v>106</v>
      </c>
      <c r="BC17" s="36">
        <f>R17/3</f>
        <v>45</v>
      </c>
      <c r="BD17" s="36">
        <f>U17</f>
        <v>374</v>
      </c>
      <c r="BE17" s="36">
        <v>17.0</v>
      </c>
      <c r="BF17" s="36">
        <f>AP17/2</f>
        <v>27</v>
      </c>
      <c r="BG17" s="36">
        <v>43.0</v>
      </c>
      <c r="BH17" s="36">
        <f>AA17</f>
        <v>379</v>
      </c>
      <c r="BI17" s="36">
        <f>O17</f>
        <v>300</v>
      </c>
      <c r="BJ17" s="36">
        <v>17.0</v>
      </c>
      <c r="BK17" s="36">
        <v>27.0</v>
      </c>
      <c r="BL17" s="36">
        <v>43.0</v>
      </c>
      <c r="BM17" s="41"/>
      <c r="BN17" s="41"/>
      <c r="BO17" s="41"/>
      <c r="BP17" s="41"/>
      <c r="BQ17" s="41"/>
    </row>
    <row r="18">
      <c r="A18" s="42"/>
      <c r="B18" s="42"/>
      <c r="C18" s="42"/>
      <c r="D18" s="42"/>
      <c r="E18" s="34"/>
      <c r="F18" s="43">
        <f>SUM(G18:AV18)</f>
        <v>6419.4</v>
      </c>
      <c r="G18" s="44">
        <f t="shared" ref="G18:L18" si="43">G17*G$1</f>
        <v>78.3</v>
      </c>
      <c r="H18" s="44">
        <f t="shared" si="43"/>
        <v>79.75</v>
      </c>
      <c r="I18" s="44">
        <f t="shared" si="43"/>
        <v>69.6</v>
      </c>
      <c r="J18" s="44">
        <f t="shared" si="43"/>
        <v>73.95</v>
      </c>
      <c r="K18" s="44">
        <f t="shared" si="43"/>
        <v>40.6</v>
      </c>
      <c r="L18" s="44">
        <f t="shared" si="43"/>
        <v>92.8</v>
      </c>
      <c r="M18" s="45"/>
      <c r="N18" s="45"/>
      <c r="O18" s="44">
        <f t="shared" ref="O18:Q18" si="44">O17*O$1</f>
        <v>300</v>
      </c>
      <c r="P18" s="44">
        <f t="shared" si="44"/>
        <v>628.6</v>
      </c>
      <c r="Q18" s="44">
        <f t="shared" si="44"/>
        <v>708.21</v>
      </c>
      <c r="R18" s="44">
        <f>(R17*R$1)*3</f>
        <v>648</v>
      </c>
      <c r="S18" s="44">
        <f t="shared" ref="S18:AQ18" si="45">S17*S$1</f>
        <v>560.74</v>
      </c>
      <c r="T18" s="44">
        <f t="shared" si="45"/>
        <v>750</v>
      </c>
      <c r="U18" s="44">
        <f t="shared" si="45"/>
        <v>0</v>
      </c>
      <c r="V18" s="44">
        <f t="shared" si="45"/>
        <v>0</v>
      </c>
      <c r="W18" s="44">
        <f t="shared" si="45"/>
        <v>0</v>
      </c>
      <c r="X18" s="44">
        <f t="shared" si="45"/>
        <v>0</v>
      </c>
      <c r="Y18" s="44">
        <f t="shared" si="45"/>
        <v>83.5</v>
      </c>
      <c r="Z18" s="44">
        <f t="shared" si="45"/>
        <v>66.6</v>
      </c>
      <c r="AA18" s="44">
        <f t="shared" si="45"/>
        <v>1019.51</v>
      </c>
      <c r="AB18" s="44">
        <f t="shared" si="45"/>
        <v>76.5</v>
      </c>
      <c r="AC18" s="44">
        <f t="shared" si="45"/>
        <v>0</v>
      </c>
      <c r="AD18" s="44">
        <f t="shared" si="45"/>
        <v>0</v>
      </c>
      <c r="AE18" s="44">
        <f t="shared" si="45"/>
        <v>0</v>
      </c>
      <c r="AF18" s="44">
        <f t="shared" si="45"/>
        <v>0</v>
      </c>
      <c r="AG18" s="44">
        <f t="shared" si="45"/>
        <v>0</v>
      </c>
      <c r="AH18" s="44">
        <f t="shared" si="45"/>
        <v>0</v>
      </c>
      <c r="AI18" s="44">
        <f t="shared" si="45"/>
        <v>0</v>
      </c>
      <c r="AJ18" s="44">
        <f t="shared" si="45"/>
        <v>0</v>
      </c>
      <c r="AK18" s="44">
        <f t="shared" si="45"/>
        <v>0</v>
      </c>
      <c r="AL18" s="44">
        <f t="shared" si="45"/>
        <v>0</v>
      </c>
      <c r="AM18" s="44">
        <f t="shared" si="45"/>
        <v>0</v>
      </c>
      <c r="AN18" s="44">
        <f t="shared" si="45"/>
        <v>0</v>
      </c>
      <c r="AO18" s="44">
        <f t="shared" si="45"/>
        <v>108.57</v>
      </c>
      <c r="AP18" s="44">
        <f t="shared" si="45"/>
        <v>177.66</v>
      </c>
      <c r="AQ18" s="44">
        <f t="shared" si="45"/>
        <v>279.65</v>
      </c>
      <c r="AR18" s="45"/>
      <c r="AS18" s="45"/>
      <c r="AT18" s="44">
        <f t="shared" ref="AT18:AV18" si="46">AT17*AT$1</f>
        <v>145.86</v>
      </c>
      <c r="AU18" s="44">
        <f t="shared" si="46"/>
        <v>238.5</v>
      </c>
      <c r="AV18" s="44">
        <f t="shared" si="46"/>
        <v>192.5</v>
      </c>
      <c r="AW18" s="36"/>
      <c r="AX18" s="36"/>
      <c r="AY18" s="39"/>
      <c r="AZ18" s="45"/>
      <c r="BA18" s="36"/>
      <c r="BB18" s="39"/>
      <c r="BC18" s="36"/>
      <c r="BD18" s="36"/>
      <c r="BE18" s="36"/>
      <c r="BF18" s="36"/>
      <c r="BG18" s="36"/>
      <c r="BH18" s="36"/>
      <c r="BI18" s="36"/>
      <c r="BJ18" s="36"/>
      <c r="BK18" s="36"/>
      <c r="BL18" s="36"/>
    </row>
    <row r="19">
      <c r="A19" s="42">
        <f>A17+1</f>
        <v>5008</v>
      </c>
      <c r="B19" s="46" t="s">
        <v>134</v>
      </c>
      <c r="C19" s="46" t="s">
        <v>134</v>
      </c>
      <c r="D19" s="32">
        <v>0.0</v>
      </c>
      <c r="E19" s="34">
        <v>44905.0</v>
      </c>
      <c r="F19" s="35"/>
      <c r="G19" s="36">
        <v>21.0</v>
      </c>
      <c r="H19" s="36">
        <v>21.0</v>
      </c>
      <c r="I19" s="36">
        <v>19.0</v>
      </c>
      <c r="J19" s="36">
        <v>20.0</v>
      </c>
      <c r="K19" s="36">
        <v>11.0</v>
      </c>
      <c r="L19" s="36">
        <v>25.0</v>
      </c>
      <c r="M19" s="37">
        <f>O19</f>
        <v>117</v>
      </c>
      <c r="N19" s="37">
        <f>O19</f>
        <v>117</v>
      </c>
      <c r="O19" s="37">
        <f>SUM(G19:L19)</f>
        <v>117</v>
      </c>
      <c r="P19" s="36">
        <v>166.0</v>
      </c>
      <c r="Q19" s="36">
        <v>187.0</v>
      </c>
      <c r="R19" s="36">
        <v>171.0</v>
      </c>
      <c r="S19" s="36">
        <v>148.0</v>
      </c>
      <c r="T19" s="37">
        <f>SUM(P19:Q19)+S19</f>
        <v>501</v>
      </c>
      <c r="U19" s="36">
        <v>0.0</v>
      </c>
      <c r="V19" s="36">
        <v>0.0</v>
      </c>
      <c r="W19" s="36">
        <v>0.0</v>
      </c>
      <c r="X19" s="36">
        <v>0.0</v>
      </c>
      <c r="Y19" s="36">
        <v>22.0</v>
      </c>
      <c r="Z19" s="36">
        <v>18.0</v>
      </c>
      <c r="AA19" s="36">
        <v>269.0</v>
      </c>
      <c r="AB19" s="36">
        <v>21.0</v>
      </c>
      <c r="AC19" s="38">
        <v>0.0</v>
      </c>
      <c r="AD19" s="36">
        <v>0.0</v>
      </c>
      <c r="AE19" s="36">
        <v>0.0</v>
      </c>
      <c r="AF19" s="36">
        <v>0.0</v>
      </c>
      <c r="AG19" s="36">
        <v>0.0</v>
      </c>
      <c r="AH19" s="36">
        <v>0.0</v>
      </c>
      <c r="AI19" s="36">
        <v>0.0</v>
      </c>
      <c r="AJ19" s="36">
        <v>0.0</v>
      </c>
      <c r="AK19" s="36">
        <v>0.0</v>
      </c>
      <c r="AL19" s="36">
        <v>0.0</v>
      </c>
      <c r="AM19" s="36">
        <v>0.0</v>
      </c>
      <c r="AN19" s="36">
        <v>0.0</v>
      </c>
      <c r="AO19" s="36">
        <v>29.0</v>
      </c>
      <c r="AP19" s="36">
        <v>47.0</v>
      </c>
      <c r="AQ19" s="36">
        <v>74.0</v>
      </c>
      <c r="AR19" s="36">
        <f>AV19</f>
        <v>51</v>
      </c>
      <c r="AS19" s="36">
        <f>AV19</f>
        <v>51</v>
      </c>
      <c r="AT19" s="36">
        <v>39.0</v>
      </c>
      <c r="AU19" s="36">
        <v>63.0</v>
      </c>
      <c r="AV19" s="36">
        <v>51.0</v>
      </c>
      <c r="AW19" s="36">
        <f>Y19</f>
        <v>22</v>
      </c>
      <c r="AX19" s="36">
        <f>S19</f>
        <v>148</v>
      </c>
      <c r="AY19" s="39">
        <f t="shared" ref="AY19:AZ19" si="47">P19</f>
        <v>166</v>
      </c>
      <c r="AZ19" s="39">
        <f t="shared" si="47"/>
        <v>187</v>
      </c>
      <c r="BA19" s="36">
        <f>AB19</f>
        <v>21</v>
      </c>
      <c r="BB19" s="39">
        <f>S19</f>
        <v>148</v>
      </c>
      <c r="BC19" s="36">
        <f>R19/3</f>
        <v>57</v>
      </c>
      <c r="BD19" s="36">
        <f>U19</f>
        <v>0</v>
      </c>
      <c r="BE19" s="36">
        <v>15.0</v>
      </c>
      <c r="BF19" s="36">
        <v>24.0</v>
      </c>
      <c r="BG19" s="36">
        <f>AQ19/2</f>
        <v>37</v>
      </c>
      <c r="BH19" s="36">
        <f>AA19</f>
        <v>269</v>
      </c>
      <c r="BI19" s="36">
        <f>O19</f>
        <v>117</v>
      </c>
      <c r="BJ19" s="36">
        <v>15.0</v>
      </c>
      <c r="BK19" s="36">
        <v>24.0</v>
      </c>
      <c r="BL19" s="36">
        <v>26.0</v>
      </c>
      <c r="BM19" s="41"/>
      <c r="BN19" s="41"/>
      <c r="BO19" s="41"/>
      <c r="BP19" s="41"/>
      <c r="BQ19" s="41"/>
    </row>
    <row r="20">
      <c r="A20" s="42"/>
      <c r="B20" s="42"/>
      <c r="C20" s="42"/>
      <c r="D20" s="42"/>
      <c r="E20" s="34"/>
      <c r="F20" s="43">
        <f>SUM(G20:AV20)</f>
        <v>6551.46</v>
      </c>
      <c r="G20" s="44">
        <f t="shared" ref="G20:L20" si="48">G19*G$1</f>
        <v>30.45</v>
      </c>
      <c r="H20" s="44">
        <f t="shared" si="48"/>
        <v>30.45</v>
      </c>
      <c r="I20" s="44">
        <f t="shared" si="48"/>
        <v>27.55</v>
      </c>
      <c r="J20" s="44">
        <f t="shared" si="48"/>
        <v>29</v>
      </c>
      <c r="K20" s="44">
        <f t="shared" si="48"/>
        <v>15.95</v>
      </c>
      <c r="L20" s="44">
        <f t="shared" si="48"/>
        <v>36.25</v>
      </c>
      <c r="M20" s="45"/>
      <c r="N20" s="45"/>
      <c r="O20" s="44">
        <f t="shared" ref="O20:Q20" si="49">O19*O$1</f>
        <v>117</v>
      </c>
      <c r="P20" s="44">
        <f t="shared" si="49"/>
        <v>745.34</v>
      </c>
      <c r="Q20" s="44">
        <f t="shared" si="49"/>
        <v>1026.63</v>
      </c>
      <c r="R20" s="44">
        <f>(R19*R$1)*3</f>
        <v>820.8</v>
      </c>
      <c r="S20" s="44">
        <f t="shared" ref="S20:AF20" si="50">S19*S$1</f>
        <v>782.92</v>
      </c>
      <c r="T20" s="44">
        <f t="shared" si="50"/>
        <v>1002</v>
      </c>
      <c r="U20" s="44">
        <f t="shared" si="50"/>
        <v>0</v>
      </c>
      <c r="V20" s="44">
        <f t="shared" si="50"/>
        <v>0</v>
      </c>
      <c r="W20" s="44">
        <f t="shared" si="50"/>
        <v>0</v>
      </c>
      <c r="X20" s="44">
        <f t="shared" si="50"/>
        <v>0</v>
      </c>
      <c r="Y20" s="44">
        <f t="shared" si="50"/>
        <v>11</v>
      </c>
      <c r="Z20" s="44">
        <f t="shared" si="50"/>
        <v>10.8</v>
      </c>
      <c r="AA20" s="44">
        <f t="shared" si="50"/>
        <v>723.61</v>
      </c>
      <c r="AB20" s="44">
        <f t="shared" si="50"/>
        <v>18.9</v>
      </c>
      <c r="AC20" s="44">
        <f t="shared" si="50"/>
        <v>0</v>
      </c>
      <c r="AD20" s="44">
        <f t="shared" si="50"/>
        <v>0</v>
      </c>
      <c r="AE20" s="44">
        <f t="shared" si="50"/>
        <v>0</v>
      </c>
      <c r="AF20" s="44">
        <f t="shared" si="50"/>
        <v>0</v>
      </c>
      <c r="AG20" s="50" t="s">
        <v>135</v>
      </c>
      <c r="AH20" s="44">
        <f t="shared" ref="AH20:AQ20" si="51">AH19*AH$1</f>
        <v>0</v>
      </c>
      <c r="AI20" s="44">
        <f t="shared" si="51"/>
        <v>0</v>
      </c>
      <c r="AJ20" s="44">
        <f t="shared" si="51"/>
        <v>0</v>
      </c>
      <c r="AK20" s="44">
        <f t="shared" si="51"/>
        <v>0</v>
      </c>
      <c r="AL20" s="44">
        <f t="shared" si="51"/>
        <v>0</v>
      </c>
      <c r="AM20" s="44">
        <f t="shared" si="51"/>
        <v>0</v>
      </c>
      <c r="AN20" s="44">
        <f t="shared" si="51"/>
        <v>0</v>
      </c>
      <c r="AO20" s="44">
        <f t="shared" si="51"/>
        <v>95.41</v>
      </c>
      <c r="AP20" s="44">
        <f t="shared" si="51"/>
        <v>154.63</v>
      </c>
      <c r="AQ20" s="44">
        <f t="shared" si="51"/>
        <v>243.46</v>
      </c>
      <c r="AR20" s="45"/>
      <c r="AS20" s="45"/>
      <c r="AT20" s="44">
        <f t="shared" ref="AT20:AV20" si="52">AT19*AT$1</f>
        <v>167.31</v>
      </c>
      <c r="AU20" s="44">
        <f t="shared" si="52"/>
        <v>283.5</v>
      </c>
      <c r="AV20" s="44">
        <f t="shared" si="52"/>
        <v>178.5</v>
      </c>
      <c r="AW20" s="36"/>
      <c r="AX20" s="36"/>
      <c r="AY20" s="39"/>
      <c r="AZ20" s="45"/>
      <c r="BA20" s="36"/>
      <c r="BB20" s="39"/>
      <c r="BC20" s="36"/>
      <c r="BD20" s="36"/>
      <c r="BE20" s="36"/>
      <c r="BF20" s="36"/>
      <c r="BG20" s="36"/>
      <c r="BH20" s="36"/>
      <c r="BI20" s="36"/>
      <c r="BJ20" s="36"/>
      <c r="BK20" s="36"/>
      <c r="BL20" s="36"/>
    </row>
    <row r="21">
      <c r="A21" s="42">
        <f>A19+1</f>
        <v>5009</v>
      </c>
      <c r="B21" s="46" t="s">
        <v>134</v>
      </c>
      <c r="C21" s="46" t="s">
        <v>134</v>
      </c>
      <c r="D21" s="32">
        <v>0.0</v>
      </c>
      <c r="E21" s="34">
        <v>44906.0</v>
      </c>
      <c r="F21" s="35"/>
      <c r="G21" s="36">
        <v>50.0</v>
      </c>
      <c r="H21" s="36">
        <v>50.0</v>
      </c>
      <c r="I21" s="36">
        <v>58.0</v>
      </c>
      <c r="J21" s="36">
        <v>58.0</v>
      </c>
      <c r="K21" s="36">
        <v>47.0</v>
      </c>
      <c r="L21" s="36">
        <v>74.0</v>
      </c>
      <c r="M21" s="37">
        <f>O21</f>
        <v>337</v>
      </c>
      <c r="N21" s="37">
        <f>O21</f>
        <v>337</v>
      </c>
      <c r="O21" s="37">
        <f>SUM(G21:L21)</f>
        <v>337</v>
      </c>
      <c r="P21" s="36">
        <v>145.0</v>
      </c>
      <c r="Q21" s="36">
        <v>116.0</v>
      </c>
      <c r="R21" s="36">
        <v>84.0</v>
      </c>
      <c r="S21" s="36">
        <v>107.0</v>
      </c>
      <c r="T21" s="37">
        <f>SUM(P21:Q21)+S21</f>
        <v>368</v>
      </c>
      <c r="U21" s="36">
        <v>328.0</v>
      </c>
      <c r="V21" s="36">
        <v>350.0</v>
      </c>
      <c r="W21" s="36">
        <v>319.0</v>
      </c>
      <c r="X21" s="36">
        <v>329.0</v>
      </c>
      <c r="Y21" s="36">
        <v>168.0</v>
      </c>
      <c r="Z21" s="36">
        <v>171.0</v>
      </c>
      <c r="AA21" s="36">
        <v>404.0</v>
      </c>
      <c r="AB21" s="36">
        <v>143.0</v>
      </c>
      <c r="AC21" s="38">
        <f>CEILING(SUM(P21:S21) + (AA21 * 0.1),1)</f>
        <v>493</v>
      </c>
      <c r="AD21" s="36">
        <v>259.0</v>
      </c>
      <c r="AE21" s="36">
        <v>186.0</v>
      </c>
      <c r="AF21" s="36">
        <v>377.0</v>
      </c>
      <c r="AG21" s="36">
        <v>328.0</v>
      </c>
      <c r="AH21" s="36">
        <v>116.0</v>
      </c>
      <c r="AI21" s="36">
        <v>86.0</v>
      </c>
      <c r="AJ21" s="36">
        <v>125.0</v>
      </c>
      <c r="AK21" s="36">
        <v>142.0</v>
      </c>
      <c r="AL21" s="36">
        <v>125.0</v>
      </c>
      <c r="AM21" s="36">
        <v>157.0</v>
      </c>
      <c r="AN21" s="36">
        <v>103.0</v>
      </c>
      <c r="AO21" s="36">
        <v>34.0</v>
      </c>
      <c r="AP21" s="36">
        <v>49.0</v>
      </c>
      <c r="AQ21" s="36">
        <v>64.0</v>
      </c>
      <c r="AR21" s="36">
        <f>AV21</f>
        <v>48</v>
      </c>
      <c r="AS21" s="36">
        <f>AV21</f>
        <v>48</v>
      </c>
      <c r="AT21" s="36">
        <v>80.0</v>
      </c>
      <c r="AU21" s="36">
        <v>29.0</v>
      </c>
      <c r="AV21" s="36">
        <v>48.0</v>
      </c>
      <c r="AW21" s="36">
        <f>Y21</f>
        <v>168</v>
      </c>
      <c r="AX21" s="36">
        <f>S21</f>
        <v>107</v>
      </c>
      <c r="AY21" s="39">
        <f t="shared" ref="AY21:AZ21" si="53">P21</f>
        <v>145</v>
      </c>
      <c r="AZ21" s="39">
        <f t="shared" si="53"/>
        <v>116</v>
      </c>
      <c r="BA21" s="36">
        <f>AB21</f>
        <v>143</v>
      </c>
      <c r="BB21" s="39">
        <f>S21</f>
        <v>107</v>
      </c>
      <c r="BC21" s="36">
        <f>R21/3</f>
        <v>28</v>
      </c>
      <c r="BD21" s="36">
        <f>U21</f>
        <v>328</v>
      </c>
      <c r="BE21" s="36">
        <f>AO21/2</f>
        <v>17</v>
      </c>
      <c r="BF21" s="36">
        <v>25.0</v>
      </c>
      <c r="BG21" s="36">
        <f>AQ21/2</f>
        <v>32</v>
      </c>
      <c r="BH21" s="36">
        <f>AA21</f>
        <v>404</v>
      </c>
      <c r="BI21" s="36">
        <f>O21</f>
        <v>337</v>
      </c>
      <c r="BJ21" s="36">
        <f>AT21/2</f>
        <v>40</v>
      </c>
      <c r="BK21" s="36">
        <v>25.0</v>
      </c>
      <c r="BL21" s="36">
        <f>AV21/2</f>
        <v>24</v>
      </c>
      <c r="BM21" s="41"/>
      <c r="BN21" s="41"/>
      <c r="BO21" s="41"/>
      <c r="BP21" s="41"/>
      <c r="BQ21" s="41"/>
    </row>
    <row r="22">
      <c r="A22" s="42"/>
      <c r="B22" s="42"/>
      <c r="C22" s="42"/>
      <c r="D22" s="42"/>
      <c r="E22" s="34"/>
      <c r="F22" s="43">
        <f>SUM(G22:AV22)</f>
        <v>6346.16</v>
      </c>
      <c r="G22" s="44">
        <f t="shared" ref="G22:L22" si="54">G21*G$1</f>
        <v>72.5</v>
      </c>
      <c r="H22" s="44">
        <f t="shared" si="54"/>
        <v>72.5</v>
      </c>
      <c r="I22" s="44">
        <f t="shared" si="54"/>
        <v>84.1</v>
      </c>
      <c r="J22" s="44">
        <f t="shared" si="54"/>
        <v>84.1</v>
      </c>
      <c r="K22" s="44">
        <f t="shared" si="54"/>
        <v>68.15</v>
      </c>
      <c r="L22" s="44">
        <f t="shared" si="54"/>
        <v>107.3</v>
      </c>
      <c r="M22" s="45"/>
      <c r="N22" s="45"/>
      <c r="O22" s="44">
        <f t="shared" ref="O22:Q22" si="55">O21*O$1</f>
        <v>337</v>
      </c>
      <c r="P22" s="44">
        <f t="shared" si="55"/>
        <v>651.05</v>
      </c>
      <c r="Q22" s="44">
        <f t="shared" si="55"/>
        <v>636.84</v>
      </c>
      <c r="R22" s="44">
        <f>(R21*R$1)*3</f>
        <v>403.2</v>
      </c>
      <c r="S22" s="44">
        <f t="shared" ref="S22:AQ22" si="56">S21*S$1</f>
        <v>566.03</v>
      </c>
      <c r="T22" s="44">
        <f t="shared" si="56"/>
        <v>736</v>
      </c>
      <c r="U22" s="44">
        <f t="shared" si="56"/>
        <v>0</v>
      </c>
      <c r="V22" s="44">
        <f t="shared" si="56"/>
        <v>0</v>
      </c>
      <c r="W22" s="44">
        <f t="shared" si="56"/>
        <v>0</v>
      </c>
      <c r="X22" s="44">
        <f t="shared" si="56"/>
        <v>0</v>
      </c>
      <c r="Y22" s="44">
        <f t="shared" si="56"/>
        <v>84</v>
      </c>
      <c r="Z22" s="44">
        <f t="shared" si="56"/>
        <v>102.6</v>
      </c>
      <c r="AA22" s="44">
        <f t="shared" si="56"/>
        <v>1086.76</v>
      </c>
      <c r="AB22" s="44">
        <f t="shared" si="56"/>
        <v>128.7</v>
      </c>
      <c r="AC22" s="44">
        <f t="shared" si="56"/>
        <v>0</v>
      </c>
      <c r="AD22" s="44">
        <f t="shared" si="56"/>
        <v>0</v>
      </c>
      <c r="AE22" s="44">
        <f t="shared" si="56"/>
        <v>0</v>
      </c>
      <c r="AF22" s="44">
        <f t="shared" si="56"/>
        <v>0</v>
      </c>
      <c r="AG22" s="44">
        <f t="shared" si="56"/>
        <v>0</v>
      </c>
      <c r="AH22" s="44">
        <f t="shared" si="56"/>
        <v>0</v>
      </c>
      <c r="AI22" s="44">
        <f t="shared" si="56"/>
        <v>0</v>
      </c>
      <c r="AJ22" s="44">
        <f t="shared" si="56"/>
        <v>0</v>
      </c>
      <c r="AK22" s="44">
        <f t="shared" si="56"/>
        <v>0</v>
      </c>
      <c r="AL22" s="44">
        <f t="shared" si="56"/>
        <v>0</v>
      </c>
      <c r="AM22" s="44">
        <f t="shared" si="56"/>
        <v>0</v>
      </c>
      <c r="AN22" s="44">
        <f t="shared" si="56"/>
        <v>0</v>
      </c>
      <c r="AO22" s="44">
        <f t="shared" si="56"/>
        <v>111.86</v>
      </c>
      <c r="AP22" s="44">
        <f t="shared" si="56"/>
        <v>161.21</v>
      </c>
      <c r="AQ22" s="44">
        <f t="shared" si="56"/>
        <v>210.56</v>
      </c>
      <c r="AR22" s="45"/>
      <c r="AS22" s="45"/>
      <c r="AT22" s="44">
        <f t="shared" ref="AT22:AV22" si="57">AT21*AT$1</f>
        <v>343.2</v>
      </c>
      <c r="AU22" s="44">
        <f t="shared" si="57"/>
        <v>130.5</v>
      </c>
      <c r="AV22" s="44">
        <f t="shared" si="57"/>
        <v>168</v>
      </c>
      <c r="AW22" s="36"/>
      <c r="AX22" s="36"/>
      <c r="AY22" s="39"/>
      <c r="AZ22" s="45"/>
      <c r="BA22" s="36"/>
      <c r="BB22" s="39"/>
      <c r="BC22" s="36"/>
      <c r="BD22" s="36"/>
      <c r="BE22" s="36"/>
      <c r="BF22" s="36"/>
      <c r="BG22" s="36"/>
      <c r="BH22" s="36"/>
      <c r="BI22" s="36"/>
      <c r="BJ22" s="36"/>
      <c r="BK22" s="36"/>
      <c r="BL22" s="36"/>
    </row>
    <row r="23">
      <c r="A23" s="42">
        <f>A21+1</f>
        <v>5010</v>
      </c>
      <c r="B23" s="46" t="s">
        <v>134</v>
      </c>
      <c r="C23" s="46" t="s">
        <v>134</v>
      </c>
      <c r="D23" s="32">
        <v>0.0</v>
      </c>
      <c r="E23" s="34">
        <v>44907.0</v>
      </c>
      <c r="F23" s="35"/>
      <c r="G23" s="36">
        <v>54.0</v>
      </c>
      <c r="H23" s="36">
        <v>80.0</v>
      </c>
      <c r="I23" s="36">
        <v>48.0</v>
      </c>
      <c r="J23" s="36">
        <v>71.0</v>
      </c>
      <c r="K23" s="36">
        <v>82.0</v>
      </c>
      <c r="L23" s="36">
        <v>45.0</v>
      </c>
      <c r="M23" s="37">
        <f>O23</f>
        <v>380</v>
      </c>
      <c r="N23" s="37">
        <f>O23</f>
        <v>380</v>
      </c>
      <c r="O23" s="37">
        <f>SUM(G23:L23)</f>
        <v>380</v>
      </c>
      <c r="P23" s="36">
        <v>164.0</v>
      </c>
      <c r="Q23" s="36">
        <v>128.0</v>
      </c>
      <c r="R23" s="36">
        <v>140.0</v>
      </c>
      <c r="S23" s="36">
        <v>130.0</v>
      </c>
      <c r="T23" s="37">
        <f>SUM(P23:Q23)+S23</f>
        <v>422</v>
      </c>
      <c r="U23" s="36">
        <v>403.0</v>
      </c>
      <c r="V23" s="36">
        <v>405.0</v>
      </c>
      <c r="W23" s="36">
        <v>379.0</v>
      </c>
      <c r="X23" s="36">
        <v>416.0</v>
      </c>
      <c r="Y23" s="36">
        <v>198.0</v>
      </c>
      <c r="Z23" s="36">
        <v>169.0</v>
      </c>
      <c r="AA23" s="36">
        <v>457.0</v>
      </c>
      <c r="AB23" s="36">
        <v>63.0</v>
      </c>
      <c r="AC23" s="38">
        <f>CEILING(SUM(P23:S23) + (AA23 * 0.1),1)</f>
        <v>608</v>
      </c>
      <c r="AD23" s="36">
        <v>219.0</v>
      </c>
      <c r="AE23" s="36">
        <v>195.0</v>
      </c>
      <c r="AF23" s="36">
        <v>405.0</v>
      </c>
      <c r="AG23" s="36">
        <v>421.0</v>
      </c>
      <c r="AH23" s="36">
        <v>145.0</v>
      </c>
      <c r="AI23" s="36">
        <v>64.0</v>
      </c>
      <c r="AJ23" s="36">
        <v>78.0</v>
      </c>
      <c r="AK23" s="36">
        <v>130.0</v>
      </c>
      <c r="AL23" s="36">
        <v>129.0</v>
      </c>
      <c r="AM23" s="36">
        <v>133.0</v>
      </c>
      <c r="AN23" s="36">
        <v>80.0</v>
      </c>
      <c r="AO23" s="36">
        <v>27.0</v>
      </c>
      <c r="AP23" s="36">
        <v>80.0</v>
      </c>
      <c r="AQ23" s="36">
        <v>80.0</v>
      </c>
      <c r="AR23" s="36">
        <f>AV23</f>
        <v>27</v>
      </c>
      <c r="AS23" s="36">
        <f>AV23</f>
        <v>27</v>
      </c>
      <c r="AT23" s="36">
        <v>77.0</v>
      </c>
      <c r="AU23" s="36">
        <v>103.0</v>
      </c>
      <c r="AV23" s="36">
        <v>27.0</v>
      </c>
      <c r="AW23" s="36">
        <f>Y23</f>
        <v>198</v>
      </c>
      <c r="AX23" s="36">
        <f>S23</f>
        <v>130</v>
      </c>
      <c r="AY23" s="39">
        <f t="shared" ref="AY23:AZ23" si="58">P23</f>
        <v>164</v>
      </c>
      <c r="AZ23" s="39">
        <f t="shared" si="58"/>
        <v>128</v>
      </c>
      <c r="BA23" s="36">
        <f>AB23</f>
        <v>63</v>
      </c>
      <c r="BB23" s="39">
        <f>S23</f>
        <v>130</v>
      </c>
      <c r="BC23" s="36">
        <v>47.0</v>
      </c>
      <c r="BD23" s="36">
        <f>U23</f>
        <v>403</v>
      </c>
      <c r="BE23" s="36">
        <v>14.0</v>
      </c>
      <c r="BF23" s="36">
        <f t="shared" ref="BF23:BG23" si="59">AP23/2</f>
        <v>40</v>
      </c>
      <c r="BG23" s="36">
        <f t="shared" si="59"/>
        <v>40</v>
      </c>
      <c r="BH23" s="36">
        <f>AA23</f>
        <v>457</v>
      </c>
      <c r="BI23" s="36">
        <f>O23</f>
        <v>380</v>
      </c>
      <c r="BJ23" s="36">
        <v>14.0</v>
      </c>
      <c r="BK23" s="36">
        <v>52.0</v>
      </c>
      <c r="BL23" s="36">
        <v>24.0</v>
      </c>
      <c r="BM23" s="41"/>
      <c r="BN23" s="41"/>
      <c r="BO23" s="41"/>
      <c r="BP23" s="41"/>
      <c r="BQ23" s="41"/>
    </row>
    <row r="24">
      <c r="A24" s="42"/>
      <c r="B24" s="42"/>
      <c r="C24" s="42"/>
      <c r="D24" s="42"/>
      <c r="E24" s="34"/>
      <c r="F24" s="43">
        <f>SUM(G24:AV24)</f>
        <v>7563.77</v>
      </c>
      <c r="G24" s="44">
        <f t="shared" ref="G24:L24" si="60">G23*G$1</f>
        <v>78.3</v>
      </c>
      <c r="H24" s="44">
        <f t="shared" si="60"/>
        <v>116</v>
      </c>
      <c r="I24" s="44">
        <f t="shared" si="60"/>
        <v>69.6</v>
      </c>
      <c r="J24" s="44">
        <f t="shared" si="60"/>
        <v>102.95</v>
      </c>
      <c r="K24" s="44">
        <f t="shared" si="60"/>
        <v>118.9</v>
      </c>
      <c r="L24" s="44">
        <f t="shared" si="60"/>
        <v>65.25</v>
      </c>
      <c r="M24" s="45"/>
      <c r="N24" s="45"/>
      <c r="O24" s="44">
        <f t="shared" ref="O24:Q24" si="61">O23*O$1</f>
        <v>380</v>
      </c>
      <c r="P24" s="44">
        <f t="shared" si="61"/>
        <v>736.36</v>
      </c>
      <c r="Q24" s="44">
        <f t="shared" si="61"/>
        <v>702.72</v>
      </c>
      <c r="R24" s="44">
        <f>(R23*R$1)*3</f>
        <v>672</v>
      </c>
      <c r="S24" s="44">
        <f t="shared" ref="S24:AQ24" si="62">S23*S$1</f>
        <v>687.7</v>
      </c>
      <c r="T24" s="44">
        <f t="shared" si="62"/>
        <v>844</v>
      </c>
      <c r="U24" s="44">
        <f t="shared" si="62"/>
        <v>0</v>
      </c>
      <c r="V24" s="44">
        <f t="shared" si="62"/>
        <v>0</v>
      </c>
      <c r="W24" s="44">
        <f t="shared" si="62"/>
        <v>0</v>
      </c>
      <c r="X24" s="44">
        <f t="shared" si="62"/>
        <v>0</v>
      </c>
      <c r="Y24" s="44">
        <f t="shared" si="62"/>
        <v>99</v>
      </c>
      <c r="Z24" s="44">
        <f t="shared" si="62"/>
        <v>101.4</v>
      </c>
      <c r="AA24" s="44">
        <f t="shared" si="62"/>
        <v>1229.33</v>
      </c>
      <c r="AB24" s="44">
        <f t="shared" si="62"/>
        <v>56.7</v>
      </c>
      <c r="AC24" s="44">
        <f t="shared" si="62"/>
        <v>0</v>
      </c>
      <c r="AD24" s="44">
        <f t="shared" si="62"/>
        <v>0</v>
      </c>
      <c r="AE24" s="44">
        <f t="shared" si="62"/>
        <v>0</v>
      </c>
      <c r="AF24" s="44">
        <f t="shared" si="62"/>
        <v>0</v>
      </c>
      <c r="AG24" s="44">
        <f t="shared" si="62"/>
        <v>0</v>
      </c>
      <c r="AH24" s="44">
        <f t="shared" si="62"/>
        <v>0</v>
      </c>
      <c r="AI24" s="44">
        <f t="shared" si="62"/>
        <v>0</v>
      </c>
      <c r="AJ24" s="44">
        <f t="shared" si="62"/>
        <v>0</v>
      </c>
      <c r="AK24" s="44">
        <f t="shared" si="62"/>
        <v>0</v>
      </c>
      <c r="AL24" s="44">
        <f t="shared" si="62"/>
        <v>0</v>
      </c>
      <c r="AM24" s="44">
        <f t="shared" si="62"/>
        <v>0</v>
      </c>
      <c r="AN24" s="44">
        <f t="shared" si="62"/>
        <v>0</v>
      </c>
      <c r="AO24" s="44">
        <f t="shared" si="62"/>
        <v>88.83</v>
      </c>
      <c r="AP24" s="44">
        <f t="shared" si="62"/>
        <v>263.2</v>
      </c>
      <c r="AQ24" s="44">
        <f t="shared" si="62"/>
        <v>263.2</v>
      </c>
      <c r="AR24" s="45"/>
      <c r="AS24" s="45"/>
      <c r="AT24" s="44">
        <f t="shared" ref="AT24:AV24" si="63">AT23*AT$1</f>
        <v>330.33</v>
      </c>
      <c r="AU24" s="44">
        <f t="shared" si="63"/>
        <v>463.5</v>
      </c>
      <c r="AV24" s="44">
        <f t="shared" si="63"/>
        <v>94.5</v>
      </c>
      <c r="AW24" s="36"/>
      <c r="AX24" s="36"/>
      <c r="AY24" s="39"/>
      <c r="AZ24" s="45"/>
      <c r="BA24" s="36"/>
      <c r="BB24" s="39"/>
      <c r="BC24" s="36"/>
      <c r="BD24" s="36"/>
      <c r="BE24" s="36"/>
      <c r="BF24" s="36"/>
      <c r="BG24" s="36"/>
      <c r="BH24" s="36"/>
      <c r="BI24" s="36"/>
      <c r="BJ24" s="36"/>
      <c r="BK24" s="36"/>
      <c r="BL24" s="36"/>
    </row>
    <row r="25">
      <c r="A25" s="42">
        <f>A23+1</f>
        <v>5011</v>
      </c>
      <c r="B25" s="46" t="s">
        <v>134</v>
      </c>
      <c r="C25" s="46" t="s">
        <v>134</v>
      </c>
      <c r="D25" s="32">
        <v>0.0</v>
      </c>
      <c r="E25" s="34">
        <v>44908.0</v>
      </c>
      <c r="F25" s="35"/>
      <c r="G25" s="36">
        <v>27.0</v>
      </c>
      <c r="H25" s="36">
        <v>54.0</v>
      </c>
      <c r="I25" s="36">
        <v>53.0</v>
      </c>
      <c r="J25" s="36">
        <v>50.0</v>
      </c>
      <c r="K25" s="36">
        <v>72.0</v>
      </c>
      <c r="L25" s="36">
        <v>74.0</v>
      </c>
      <c r="M25" s="37">
        <f>O25</f>
        <v>330</v>
      </c>
      <c r="N25" s="37">
        <f>O25</f>
        <v>330</v>
      </c>
      <c r="O25" s="37">
        <f>SUM(G25:L25)</f>
        <v>330</v>
      </c>
      <c r="P25" s="36">
        <v>140.0</v>
      </c>
      <c r="Q25" s="36">
        <v>137.0</v>
      </c>
      <c r="R25" s="36">
        <v>116.0</v>
      </c>
      <c r="S25" s="36">
        <v>104.0</v>
      </c>
      <c r="T25" s="37">
        <f>SUM(P25:Q25)+S25</f>
        <v>381</v>
      </c>
      <c r="U25" s="36">
        <v>375.0</v>
      </c>
      <c r="V25" s="36">
        <v>375.0</v>
      </c>
      <c r="W25" s="36">
        <v>325.0</v>
      </c>
      <c r="X25" s="36">
        <v>375.0</v>
      </c>
      <c r="Y25" s="36">
        <v>165.0</v>
      </c>
      <c r="Z25" s="36">
        <v>142.0</v>
      </c>
      <c r="AA25" s="36">
        <v>272.0</v>
      </c>
      <c r="AB25" s="36">
        <v>139.0</v>
      </c>
      <c r="AC25" s="38">
        <f>CEILING(SUM(P25:S25) + (AA25 * 0.1),1)</f>
        <v>525</v>
      </c>
      <c r="AD25" s="36">
        <v>221.0</v>
      </c>
      <c r="AE25" s="36">
        <v>218.0</v>
      </c>
      <c r="AF25" s="36">
        <v>375.0</v>
      </c>
      <c r="AG25" s="36">
        <v>379.0</v>
      </c>
      <c r="AH25" s="36">
        <v>125.0</v>
      </c>
      <c r="AI25" s="36">
        <v>98.0</v>
      </c>
      <c r="AJ25" s="36">
        <v>120.0</v>
      </c>
      <c r="AK25" s="36">
        <v>67.0</v>
      </c>
      <c r="AL25" s="36">
        <v>101.0</v>
      </c>
      <c r="AM25" s="36">
        <v>122.0</v>
      </c>
      <c r="AN25" s="36">
        <v>125.0</v>
      </c>
      <c r="AO25" s="36">
        <v>53.0</v>
      </c>
      <c r="AP25" s="36">
        <v>77.0</v>
      </c>
      <c r="AQ25" s="36">
        <v>44.0</v>
      </c>
      <c r="AR25" s="36">
        <f>AV25</f>
        <v>73</v>
      </c>
      <c r="AS25" s="36">
        <f>AV25</f>
        <v>73</v>
      </c>
      <c r="AT25" s="36">
        <v>46.0</v>
      </c>
      <c r="AU25" s="36">
        <v>53.0</v>
      </c>
      <c r="AV25" s="36">
        <v>73.0</v>
      </c>
      <c r="AW25" s="36">
        <f>Y25</f>
        <v>165</v>
      </c>
      <c r="AX25" s="36">
        <f>S25</f>
        <v>104</v>
      </c>
      <c r="AY25" s="39">
        <f t="shared" ref="AY25:AZ25" si="64">P25</f>
        <v>140</v>
      </c>
      <c r="AZ25" s="39">
        <f t="shared" si="64"/>
        <v>137</v>
      </c>
      <c r="BA25" s="36">
        <f>AB25</f>
        <v>139</v>
      </c>
      <c r="BB25" s="39">
        <f>S25</f>
        <v>104</v>
      </c>
      <c r="BC25" s="36">
        <v>39.0</v>
      </c>
      <c r="BD25" s="36">
        <f>U25</f>
        <v>375</v>
      </c>
      <c r="BE25" s="36">
        <v>27.0</v>
      </c>
      <c r="BF25" s="36">
        <v>39.0</v>
      </c>
      <c r="BG25" s="36">
        <f>AQ25/2</f>
        <v>22</v>
      </c>
      <c r="BH25" s="36">
        <f>AA25</f>
        <v>272</v>
      </c>
      <c r="BI25" s="36">
        <f>O25</f>
        <v>330</v>
      </c>
      <c r="BJ25" s="36">
        <v>27.0</v>
      </c>
      <c r="BK25" s="36">
        <v>39.0</v>
      </c>
      <c r="BL25" s="36">
        <v>37.0</v>
      </c>
      <c r="BM25" s="41"/>
      <c r="BN25" s="41"/>
      <c r="BO25" s="41"/>
      <c r="BP25" s="41"/>
      <c r="BQ25" s="41"/>
    </row>
    <row r="26">
      <c r="A26" s="42"/>
      <c r="B26" s="42"/>
      <c r="C26" s="42"/>
      <c r="D26" s="42"/>
      <c r="E26" s="34"/>
      <c r="F26" s="43">
        <f>SUM(G26:AV26)</f>
        <v>6346.47</v>
      </c>
      <c r="G26" s="44">
        <f t="shared" ref="G26:L26" si="65">G25*G$1</f>
        <v>39.15</v>
      </c>
      <c r="H26" s="44">
        <f t="shared" si="65"/>
        <v>78.3</v>
      </c>
      <c r="I26" s="44">
        <f t="shared" si="65"/>
        <v>76.85</v>
      </c>
      <c r="J26" s="44">
        <f t="shared" si="65"/>
        <v>72.5</v>
      </c>
      <c r="K26" s="44">
        <f t="shared" si="65"/>
        <v>104.4</v>
      </c>
      <c r="L26" s="44">
        <f t="shared" si="65"/>
        <v>107.3</v>
      </c>
      <c r="M26" s="45"/>
      <c r="N26" s="45"/>
      <c r="O26" s="44">
        <f t="shared" ref="O26:Q26" si="66">O25*O$1</f>
        <v>330</v>
      </c>
      <c r="P26" s="44">
        <f t="shared" si="66"/>
        <v>628.6</v>
      </c>
      <c r="Q26" s="44">
        <f t="shared" si="66"/>
        <v>752.13</v>
      </c>
      <c r="R26" s="44">
        <f>(R25*R$1)*3</f>
        <v>556.8</v>
      </c>
      <c r="S26" s="44">
        <f t="shared" ref="S26:AQ26" si="67">S25*S$1</f>
        <v>550.16</v>
      </c>
      <c r="T26" s="44">
        <f t="shared" si="67"/>
        <v>762</v>
      </c>
      <c r="U26" s="44">
        <f t="shared" si="67"/>
        <v>0</v>
      </c>
      <c r="V26" s="44">
        <f t="shared" si="67"/>
        <v>0</v>
      </c>
      <c r="W26" s="44">
        <f t="shared" si="67"/>
        <v>0</v>
      </c>
      <c r="X26" s="44">
        <f t="shared" si="67"/>
        <v>0</v>
      </c>
      <c r="Y26" s="44">
        <f t="shared" si="67"/>
        <v>82.5</v>
      </c>
      <c r="Z26" s="44">
        <f t="shared" si="67"/>
        <v>85.2</v>
      </c>
      <c r="AA26" s="44">
        <f t="shared" si="67"/>
        <v>731.68</v>
      </c>
      <c r="AB26" s="44">
        <f t="shared" si="67"/>
        <v>125.1</v>
      </c>
      <c r="AC26" s="44">
        <f t="shared" si="67"/>
        <v>0</v>
      </c>
      <c r="AD26" s="44">
        <f t="shared" si="67"/>
        <v>0</v>
      </c>
      <c r="AE26" s="44">
        <f t="shared" si="67"/>
        <v>0</v>
      </c>
      <c r="AF26" s="44">
        <f t="shared" si="67"/>
        <v>0</v>
      </c>
      <c r="AG26" s="44">
        <f t="shared" si="67"/>
        <v>0</v>
      </c>
      <c r="AH26" s="44">
        <f t="shared" si="67"/>
        <v>0</v>
      </c>
      <c r="AI26" s="44">
        <f t="shared" si="67"/>
        <v>0</v>
      </c>
      <c r="AJ26" s="44">
        <f t="shared" si="67"/>
        <v>0</v>
      </c>
      <c r="AK26" s="44">
        <f t="shared" si="67"/>
        <v>0</v>
      </c>
      <c r="AL26" s="44">
        <f t="shared" si="67"/>
        <v>0</v>
      </c>
      <c r="AM26" s="44">
        <f t="shared" si="67"/>
        <v>0</v>
      </c>
      <c r="AN26" s="44">
        <f t="shared" si="67"/>
        <v>0</v>
      </c>
      <c r="AO26" s="44">
        <f t="shared" si="67"/>
        <v>174.37</v>
      </c>
      <c r="AP26" s="44">
        <f t="shared" si="67"/>
        <v>253.33</v>
      </c>
      <c r="AQ26" s="44">
        <f t="shared" si="67"/>
        <v>144.76</v>
      </c>
      <c r="AR26" s="45"/>
      <c r="AS26" s="45"/>
      <c r="AT26" s="44">
        <f t="shared" ref="AT26:AV26" si="68">AT25*AT$1</f>
        <v>197.34</v>
      </c>
      <c r="AU26" s="44">
        <f t="shared" si="68"/>
        <v>238.5</v>
      </c>
      <c r="AV26" s="44">
        <f t="shared" si="68"/>
        <v>255.5</v>
      </c>
      <c r="AW26" s="36"/>
      <c r="AX26" s="36"/>
      <c r="AY26" s="39"/>
      <c r="AZ26" s="45"/>
      <c r="BA26" s="36"/>
      <c r="BB26" s="39"/>
      <c r="BC26" s="36"/>
      <c r="BD26" s="36"/>
      <c r="BE26" s="36"/>
      <c r="BF26" s="36"/>
      <c r="BG26" s="36"/>
      <c r="BH26" s="36"/>
      <c r="BI26" s="36"/>
      <c r="BJ26" s="36"/>
      <c r="BK26" s="36"/>
      <c r="BL26" s="36"/>
    </row>
    <row r="27">
      <c r="A27" s="42">
        <f>A25+1</f>
        <v>5012</v>
      </c>
      <c r="B27" s="46" t="s">
        <v>134</v>
      </c>
      <c r="C27" s="46" t="s">
        <v>134</v>
      </c>
      <c r="D27" s="32">
        <v>0.0</v>
      </c>
      <c r="E27" s="34">
        <v>44909.0</v>
      </c>
      <c r="F27" s="35"/>
      <c r="G27" s="36">
        <v>48.0</v>
      </c>
      <c r="H27" s="36">
        <v>62.0</v>
      </c>
      <c r="I27" s="36">
        <v>75.0</v>
      </c>
      <c r="J27" s="36">
        <v>80.0</v>
      </c>
      <c r="K27" s="36">
        <v>49.0</v>
      </c>
      <c r="L27" s="36">
        <v>77.0</v>
      </c>
      <c r="M27" s="37">
        <f>O27</f>
        <v>391</v>
      </c>
      <c r="N27" s="37">
        <f>O27</f>
        <v>391</v>
      </c>
      <c r="O27" s="37">
        <f>SUM(G27:L27)</f>
        <v>391</v>
      </c>
      <c r="P27" s="36">
        <v>166.0</v>
      </c>
      <c r="Q27" s="36">
        <v>163.0</v>
      </c>
      <c r="R27" s="36">
        <v>106.0</v>
      </c>
      <c r="S27" s="36">
        <v>106.0</v>
      </c>
      <c r="T27" s="37">
        <f>SUM(P27:Q27)+S27</f>
        <v>435</v>
      </c>
      <c r="U27" s="36">
        <v>431.0</v>
      </c>
      <c r="V27" s="36">
        <v>431.0</v>
      </c>
      <c r="W27" s="36">
        <v>396.0</v>
      </c>
      <c r="X27" s="36">
        <v>417.0</v>
      </c>
      <c r="Y27" s="36">
        <v>183.0</v>
      </c>
      <c r="Z27" s="36">
        <v>195.0</v>
      </c>
      <c r="AA27" s="36">
        <v>396.0</v>
      </c>
      <c r="AB27" s="36">
        <v>94.0</v>
      </c>
      <c r="AC27" s="38">
        <f>CEILING(SUM(P27:S27) + (AA27 * 0.1),1)</f>
        <v>581</v>
      </c>
      <c r="AD27" s="36">
        <v>207.0</v>
      </c>
      <c r="AE27" s="36">
        <v>230.0</v>
      </c>
      <c r="AF27" s="36">
        <v>403.0</v>
      </c>
      <c r="AG27" s="36">
        <v>328.0</v>
      </c>
      <c r="AH27" s="36">
        <v>143.0</v>
      </c>
      <c r="AI27" s="36">
        <v>114.0</v>
      </c>
      <c r="AJ27" s="36">
        <v>143.0</v>
      </c>
      <c r="AK27" s="36">
        <v>62.0</v>
      </c>
      <c r="AL27" s="36">
        <v>113.0</v>
      </c>
      <c r="AM27" s="36">
        <v>112.0</v>
      </c>
      <c r="AN27" s="36">
        <v>64.0</v>
      </c>
      <c r="AO27" s="36">
        <v>64.0</v>
      </c>
      <c r="AP27" s="36">
        <v>51.0</v>
      </c>
      <c r="AQ27" s="36">
        <v>54.0</v>
      </c>
      <c r="AR27" s="36">
        <f>AV27</f>
        <v>103</v>
      </c>
      <c r="AS27" s="36">
        <f>AV27</f>
        <v>103</v>
      </c>
      <c r="AT27" s="36">
        <v>54.0</v>
      </c>
      <c r="AU27" s="36">
        <v>79.0</v>
      </c>
      <c r="AV27" s="36">
        <v>103.0</v>
      </c>
      <c r="AW27" s="36">
        <f>Y27</f>
        <v>183</v>
      </c>
      <c r="AX27" s="36">
        <f>S27</f>
        <v>106</v>
      </c>
      <c r="AY27" s="39">
        <f t="shared" ref="AY27:AZ27" si="69">P27</f>
        <v>166</v>
      </c>
      <c r="AZ27" s="39">
        <f t="shared" si="69"/>
        <v>163</v>
      </c>
      <c r="BA27" s="36">
        <f>AB27</f>
        <v>94</v>
      </c>
      <c r="BB27" s="39">
        <f>S27</f>
        <v>106</v>
      </c>
      <c r="BC27" s="36">
        <v>36.0</v>
      </c>
      <c r="BD27" s="36">
        <f>U27</f>
        <v>431</v>
      </c>
      <c r="BE27" s="36">
        <f>AO27/2</f>
        <v>32</v>
      </c>
      <c r="BF27" s="36">
        <v>26.0</v>
      </c>
      <c r="BG27" s="36">
        <f>AQ27/2</f>
        <v>27</v>
      </c>
      <c r="BH27" s="36">
        <f>AA27</f>
        <v>396</v>
      </c>
      <c r="BI27" s="36">
        <f>O27</f>
        <v>391</v>
      </c>
      <c r="BJ27" s="36">
        <f>AT27/2</f>
        <v>27</v>
      </c>
      <c r="BK27" s="36">
        <v>26.0</v>
      </c>
      <c r="BL27" s="36">
        <v>52.0</v>
      </c>
      <c r="BM27" s="41"/>
      <c r="BN27" s="41"/>
      <c r="BO27" s="41"/>
      <c r="BP27" s="41"/>
      <c r="BQ27" s="41"/>
    </row>
    <row r="28">
      <c r="A28" s="42"/>
      <c r="B28" s="42"/>
      <c r="C28" s="42"/>
      <c r="D28" s="42"/>
      <c r="F28" s="43">
        <f>SUM(G28:AV28)</f>
        <v>7399.71</v>
      </c>
      <c r="G28" s="44">
        <f t="shared" ref="G28:L28" si="70">G27*G$1</f>
        <v>69.6</v>
      </c>
      <c r="H28" s="44">
        <f t="shared" si="70"/>
        <v>89.9</v>
      </c>
      <c r="I28" s="44">
        <f t="shared" si="70"/>
        <v>108.75</v>
      </c>
      <c r="J28" s="44">
        <f t="shared" si="70"/>
        <v>116</v>
      </c>
      <c r="K28" s="44">
        <f t="shared" si="70"/>
        <v>71.05</v>
      </c>
      <c r="L28" s="44">
        <f t="shared" si="70"/>
        <v>111.65</v>
      </c>
      <c r="M28" s="45"/>
      <c r="N28" s="45"/>
      <c r="O28" s="44">
        <f t="shared" ref="O28:Q28" si="71">O27*O$1</f>
        <v>391</v>
      </c>
      <c r="P28" s="44">
        <f t="shared" si="71"/>
        <v>745.34</v>
      </c>
      <c r="Q28" s="44">
        <f t="shared" si="71"/>
        <v>894.87</v>
      </c>
      <c r="R28" s="44">
        <f>(R27*R$1)*3</f>
        <v>508.8</v>
      </c>
      <c r="S28" s="44">
        <f t="shared" ref="S28:AQ28" si="72">S27*S$1</f>
        <v>560.74</v>
      </c>
      <c r="T28" s="44">
        <f t="shared" si="72"/>
        <v>870</v>
      </c>
      <c r="U28" s="44">
        <f t="shared" si="72"/>
        <v>0</v>
      </c>
      <c r="V28" s="44">
        <f t="shared" si="72"/>
        <v>0</v>
      </c>
      <c r="W28" s="44">
        <f t="shared" si="72"/>
        <v>0</v>
      </c>
      <c r="X28" s="44">
        <f t="shared" si="72"/>
        <v>0</v>
      </c>
      <c r="Y28" s="44">
        <f t="shared" si="72"/>
        <v>91.5</v>
      </c>
      <c r="Z28" s="44">
        <f t="shared" si="72"/>
        <v>117</v>
      </c>
      <c r="AA28" s="44">
        <f t="shared" si="72"/>
        <v>1065.24</v>
      </c>
      <c r="AB28" s="44">
        <f t="shared" si="72"/>
        <v>84.6</v>
      </c>
      <c r="AC28" s="44">
        <f t="shared" si="72"/>
        <v>0</v>
      </c>
      <c r="AD28" s="44">
        <f t="shared" si="72"/>
        <v>0</v>
      </c>
      <c r="AE28" s="44">
        <f t="shared" si="72"/>
        <v>0</v>
      </c>
      <c r="AF28" s="44">
        <f t="shared" si="72"/>
        <v>0</v>
      </c>
      <c r="AG28" s="44">
        <f t="shared" si="72"/>
        <v>0</v>
      </c>
      <c r="AH28" s="44">
        <f t="shared" si="72"/>
        <v>0</v>
      </c>
      <c r="AI28" s="44">
        <f t="shared" si="72"/>
        <v>0</v>
      </c>
      <c r="AJ28" s="44">
        <f t="shared" si="72"/>
        <v>0</v>
      </c>
      <c r="AK28" s="44">
        <f t="shared" si="72"/>
        <v>0</v>
      </c>
      <c r="AL28" s="44">
        <f t="shared" si="72"/>
        <v>0</v>
      </c>
      <c r="AM28" s="44">
        <f t="shared" si="72"/>
        <v>0</v>
      </c>
      <c r="AN28" s="44">
        <f t="shared" si="72"/>
        <v>0</v>
      </c>
      <c r="AO28" s="44">
        <f t="shared" si="72"/>
        <v>210.56</v>
      </c>
      <c r="AP28" s="44">
        <f t="shared" si="72"/>
        <v>167.79</v>
      </c>
      <c r="AQ28" s="44">
        <f t="shared" si="72"/>
        <v>177.66</v>
      </c>
      <c r="AR28" s="45"/>
      <c r="AS28" s="45"/>
      <c r="AT28" s="44">
        <f t="shared" ref="AT28:AV28" si="73">AT27*AT$1</f>
        <v>231.66</v>
      </c>
      <c r="AU28" s="44">
        <f t="shared" si="73"/>
        <v>355.5</v>
      </c>
      <c r="AV28" s="44">
        <f t="shared" si="73"/>
        <v>360.5</v>
      </c>
      <c r="AW28" s="36"/>
      <c r="AX28" s="36"/>
      <c r="AY28" s="39"/>
      <c r="AZ28" s="45"/>
      <c r="BA28" s="36"/>
      <c r="BB28" s="39"/>
      <c r="BC28" s="36"/>
      <c r="BD28" s="36"/>
      <c r="BE28" s="36"/>
      <c r="BF28" s="36"/>
      <c r="BG28" s="36"/>
      <c r="BH28" s="36"/>
      <c r="BI28" s="36"/>
      <c r="BJ28" s="36"/>
      <c r="BK28" s="36"/>
      <c r="BL28" s="36"/>
    </row>
    <row r="29">
      <c r="A29" s="42">
        <f>A27+1</f>
        <v>5013</v>
      </c>
      <c r="B29" s="46" t="s">
        <v>134</v>
      </c>
      <c r="C29" s="46" t="s">
        <v>134</v>
      </c>
      <c r="D29" s="32">
        <v>0.0</v>
      </c>
      <c r="E29" s="34">
        <v>44910.0</v>
      </c>
      <c r="F29" s="35"/>
      <c r="G29" s="36">
        <v>65.0</v>
      </c>
      <c r="H29" s="36">
        <v>45.0</v>
      </c>
      <c r="I29" s="36">
        <v>44.0</v>
      </c>
      <c r="J29" s="36">
        <v>42.0</v>
      </c>
      <c r="K29" s="36">
        <v>28.0</v>
      </c>
      <c r="L29" s="36">
        <v>24.0</v>
      </c>
      <c r="M29" s="37">
        <f>O29</f>
        <v>248</v>
      </c>
      <c r="N29" s="37">
        <f>O29</f>
        <v>248</v>
      </c>
      <c r="O29" s="37">
        <f>SUM(G29:L29)</f>
        <v>248</v>
      </c>
      <c r="P29" s="36">
        <v>127.0</v>
      </c>
      <c r="Q29" s="36">
        <v>113.0</v>
      </c>
      <c r="R29" s="36">
        <v>128.0</v>
      </c>
      <c r="S29" s="36">
        <v>73.0</v>
      </c>
      <c r="T29" s="37">
        <f>SUM(P29:Q29)+S29</f>
        <v>313</v>
      </c>
      <c r="U29" s="36">
        <v>305.0</v>
      </c>
      <c r="V29" s="36">
        <v>284.0</v>
      </c>
      <c r="W29" s="36">
        <v>307.0</v>
      </c>
      <c r="X29" s="36">
        <v>267.0</v>
      </c>
      <c r="Y29" s="36">
        <v>135.0</v>
      </c>
      <c r="Z29" s="36">
        <v>93.0</v>
      </c>
      <c r="AA29" s="36">
        <v>266.0</v>
      </c>
      <c r="AB29" s="36">
        <v>114.0</v>
      </c>
      <c r="AC29" s="38">
        <f>CEILING(SUM(P29:S29) + (AA29 * 0.1),1)</f>
        <v>468</v>
      </c>
      <c r="AD29" s="36">
        <v>191.0</v>
      </c>
      <c r="AE29" s="36">
        <v>158.0</v>
      </c>
      <c r="AF29" s="36">
        <v>310.0</v>
      </c>
      <c r="AG29" s="36">
        <v>341.0</v>
      </c>
      <c r="AH29" s="36">
        <v>124.0</v>
      </c>
      <c r="AI29" s="36">
        <v>116.0</v>
      </c>
      <c r="AJ29" s="36">
        <v>82.0</v>
      </c>
      <c r="AK29" s="36">
        <v>86.0</v>
      </c>
      <c r="AL29" s="36">
        <v>93.0</v>
      </c>
      <c r="AM29" s="36">
        <v>90.0</v>
      </c>
      <c r="AN29" s="36">
        <v>68.0</v>
      </c>
      <c r="AO29" s="36">
        <v>51.0</v>
      </c>
      <c r="AP29" s="36">
        <v>38.0</v>
      </c>
      <c r="AQ29" s="36">
        <v>65.0</v>
      </c>
      <c r="AR29" s="36">
        <f>AV29</f>
        <v>27</v>
      </c>
      <c r="AS29" s="36">
        <f>AV29</f>
        <v>27</v>
      </c>
      <c r="AT29" s="36">
        <v>73.0</v>
      </c>
      <c r="AU29" s="36">
        <v>28.0</v>
      </c>
      <c r="AV29" s="36">
        <v>27.0</v>
      </c>
      <c r="AW29" s="36">
        <f>Y29</f>
        <v>135</v>
      </c>
      <c r="AX29" s="36">
        <f>S29</f>
        <v>73</v>
      </c>
      <c r="AY29" s="39">
        <f t="shared" ref="AY29:AZ29" si="74">P29</f>
        <v>127</v>
      </c>
      <c r="AZ29" s="39">
        <f t="shared" si="74"/>
        <v>113</v>
      </c>
      <c r="BA29" s="36">
        <f>AB29</f>
        <v>114</v>
      </c>
      <c r="BB29" s="39">
        <f>S29</f>
        <v>73</v>
      </c>
      <c r="BC29" s="36">
        <v>43.0</v>
      </c>
      <c r="BD29" s="36">
        <f>U29</f>
        <v>305</v>
      </c>
      <c r="BE29" s="36">
        <v>26.0</v>
      </c>
      <c r="BF29" s="36">
        <f>AP29/2</f>
        <v>19</v>
      </c>
      <c r="BG29" s="36">
        <v>33.0</v>
      </c>
      <c r="BH29" s="36">
        <f>AA29</f>
        <v>266</v>
      </c>
      <c r="BI29" s="36">
        <f>O29</f>
        <v>248</v>
      </c>
      <c r="BJ29" s="36">
        <v>26.0</v>
      </c>
      <c r="BK29" s="36">
        <f>AU29/2</f>
        <v>14</v>
      </c>
      <c r="BL29" s="36">
        <v>33.0</v>
      </c>
      <c r="BM29" s="41"/>
      <c r="BN29" s="41"/>
      <c r="BO29" s="41"/>
      <c r="BP29" s="41"/>
      <c r="BQ29" s="41"/>
    </row>
    <row r="30">
      <c r="A30" s="42"/>
      <c r="B30" s="42"/>
      <c r="C30" s="42"/>
      <c r="D30" s="42"/>
      <c r="F30" s="43">
        <f>SUM(G30:AV30)</f>
        <v>5406.54</v>
      </c>
      <c r="G30" s="44">
        <f t="shared" ref="G30:L30" si="75">G29*G$1</f>
        <v>94.25</v>
      </c>
      <c r="H30" s="44">
        <f t="shared" si="75"/>
        <v>65.25</v>
      </c>
      <c r="I30" s="44">
        <f t="shared" si="75"/>
        <v>63.8</v>
      </c>
      <c r="J30" s="44">
        <f t="shared" si="75"/>
        <v>60.9</v>
      </c>
      <c r="K30" s="44">
        <f t="shared" si="75"/>
        <v>40.6</v>
      </c>
      <c r="L30" s="44">
        <f t="shared" si="75"/>
        <v>34.8</v>
      </c>
      <c r="M30" s="45"/>
      <c r="N30" s="45"/>
      <c r="O30" s="44">
        <f t="shared" ref="O30:Q30" si="76">O29*O$1</f>
        <v>248</v>
      </c>
      <c r="P30" s="44">
        <f t="shared" si="76"/>
        <v>570.23</v>
      </c>
      <c r="Q30" s="44">
        <f t="shared" si="76"/>
        <v>620.37</v>
      </c>
      <c r="R30" s="44">
        <f>(R29*R$1)*3</f>
        <v>614.4</v>
      </c>
      <c r="S30" s="44">
        <f t="shared" ref="S30:AM30" si="77">S29*S$1</f>
        <v>386.17</v>
      </c>
      <c r="T30" s="44">
        <f t="shared" si="77"/>
        <v>626</v>
      </c>
      <c r="U30" s="44">
        <f t="shared" si="77"/>
        <v>0</v>
      </c>
      <c r="V30" s="44">
        <f t="shared" si="77"/>
        <v>0</v>
      </c>
      <c r="W30" s="44">
        <f t="shared" si="77"/>
        <v>0</v>
      </c>
      <c r="X30" s="44">
        <f t="shared" si="77"/>
        <v>0</v>
      </c>
      <c r="Y30" s="44">
        <f t="shared" si="77"/>
        <v>67.5</v>
      </c>
      <c r="Z30" s="44">
        <f t="shared" si="77"/>
        <v>55.8</v>
      </c>
      <c r="AA30" s="44">
        <f t="shared" si="77"/>
        <v>715.54</v>
      </c>
      <c r="AB30" s="44">
        <f t="shared" si="77"/>
        <v>102.6</v>
      </c>
      <c r="AC30" s="44">
        <f t="shared" si="77"/>
        <v>0</v>
      </c>
      <c r="AD30" s="44">
        <f t="shared" si="77"/>
        <v>0</v>
      </c>
      <c r="AE30" s="44">
        <f t="shared" si="77"/>
        <v>0</v>
      </c>
      <c r="AF30" s="44">
        <f t="shared" si="77"/>
        <v>0</v>
      </c>
      <c r="AG30" s="44">
        <f t="shared" si="77"/>
        <v>0</v>
      </c>
      <c r="AH30" s="44">
        <f t="shared" si="77"/>
        <v>0</v>
      </c>
      <c r="AI30" s="44">
        <f t="shared" si="77"/>
        <v>0</v>
      </c>
      <c r="AJ30" s="44">
        <f t="shared" si="77"/>
        <v>0</v>
      </c>
      <c r="AK30" s="44">
        <f t="shared" si="77"/>
        <v>0</v>
      </c>
      <c r="AL30" s="44">
        <f t="shared" si="77"/>
        <v>0</v>
      </c>
      <c r="AM30" s="44">
        <f t="shared" si="77"/>
        <v>0</v>
      </c>
      <c r="AN30" s="51">
        <v>0.0</v>
      </c>
      <c r="AO30" s="44">
        <f t="shared" ref="AO30:AQ30" si="78">AO29*AO$1</f>
        <v>167.79</v>
      </c>
      <c r="AP30" s="44">
        <f t="shared" si="78"/>
        <v>125.02</v>
      </c>
      <c r="AQ30" s="44">
        <f t="shared" si="78"/>
        <v>213.85</v>
      </c>
      <c r="AR30" s="45"/>
      <c r="AS30" s="45"/>
      <c r="AT30" s="44">
        <f t="shared" ref="AT30:AV30" si="79">AT29*AT$1</f>
        <v>313.17</v>
      </c>
      <c r="AU30" s="44">
        <f t="shared" si="79"/>
        <v>126</v>
      </c>
      <c r="AV30" s="44">
        <f t="shared" si="79"/>
        <v>94.5</v>
      </c>
      <c r="AW30" s="36"/>
      <c r="AX30" s="36"/>
      <c r="AY30" s="39"/>
      <c r="AZ30" s="45"/>
      <c r="BA30" s="36"/>
      <c r="BB30" s="39"/>
      <c r="BC30" s="36"/>
      <c r="BD30" s="36"/>
      <c r="BE30" s="36"/>
      <c r="BF30" s="36"/>
      <c r="BG30" s="36"/>
      <c r="BH30" s="36"/>
      <c r="BI30" s="36"/>
      <c r="BJ30" s="36"/>
      <c r="BK30" s="36"/>
      <c r="BL30" s="36"/>
    </row>
    <row r="31">
      <c r="A31" s="42">
        <f>A29+1</f>
        <v>5014</v>
      </c>
      <c r="B31" s="46" t="s">
        <v>134</v>
      </c>
      <c r="C31" s="46" t="s">
        <v>134</v>
      </c>
      <c r="D31" s="32">
        <v>0.0</v>
      </c>
      <c r="E31" s="34">
        <v>44911.0</v>
      </c>
      <c r="F31" s="35"/>
      <c r="G31" s="36">
        <v>33.0</v>
      </c>
      <c r="H31" s="36">
        <v>80.0</v>
      </c>
      <c r="I31" s="36">
        <v>63.0</v>
      </c>
      <c r="J31" s="36">
        <v>54.0</v>
      </c>
      <c r="K31" s="36">
        <v>49.0</v>
      </c>
      <c r="L31" s="36">
        <v>75.0</v>
      </c>
      <c r="M31" s="37">
        <f>O31</f>
        <v>354</v>
      </c>
      <c r="N31" s="37">
        <f>O31</f>
        <v>354</v>
      </c>
      <c r="O31" s="37">
        <f>SUM(G31:L31)</f>
        <v>354</v>
      </c>
      <c r="P31" s="36">
        <v>143.0</v>
      </c>
      <c r="Q31" s="36">
        <v>130.0</v>
      </c>
      <c r="R31" s="36">
        <v>166.0</v>
      </c>
      <c r="S31" s="36">
        <v>111.0</v>
      </c>
      <c r="T31" s="37">
        <f>SUM(P31:Q31)+S31</f>
        <v>384</v>
      </c>
      <c r="U31" s="36">
        <v>377.0</v>
      </c>
      <c r="V31" s="36">
        <v>327.0</v>
      </c>
      <c r="W31" s="36">
        <v>379.0</v>
      </c>
      <c r="X31" s="36">
        <v>377.0</v>
      </c>
      <c r="Y31" s="36">
        <v>170.0</v>
      </c>
      <c r="Z31" s="36">
        <v>194.0</v>
      </c>
      <c r="AA31" s="36">
        <v>375.0</v>
      </c>
      <c r="AB31" s="36">
        <v>94.0</v>
      </c>
      <c r="AC31" s="38">
        <f>CEILING(SUM(P31:S31) + (AA31 * 0.1),1)</f>
        <v>588</v>
      </c>
      <c r="AD31" s="36">
        <v>225.0</v>
      </c>
      <c r="AE31" s="36">
        <v>174.0</v>
      </c>
      <c r="AF31" s="36">
        <v>378.0</v>
      </c>
      <c r="AG31" s="36">
        <v>443.0</v>
      </c>
      <c r="AH31" s="36">
        <v>148.0</v>
      </c>
      <c r="AI31" s="36">
        <v>154.0</v>
      </c>
      <c r="AJ31" s="36">
        <v>114.0</v>
      </c>
      <c r="AK31" s="36">
        <v>92.0</v>
      </c>
      <c r="AL31" s="36">
        <v>83.0</v>
      </c>
      <c r="AM31" s="36">
        <v>90.0</v>
      </c>
      <c r="AN31" s="36">
        <v>65.0</v>
      </c>
      <c r="AO31" s="36">
        <v>54.0</v>
      </c>
      <c r="AP31" s="36">
        <v>80.0</v>
      </c>
      <c r="AQ31" s="36">
        <v>63.0</v>
      </c>
      <c r="AR31" s="36">
        <f>AV31</f>
        <v>48</v>
      </c>
      <c r="AS31" s="36">
        <f>AV31</f>
        <v>48</v>
      </c>
      <c r="AT31" s="36">
        <v>27.0</v>
      </c>
      <c r="AU31" s="36">
        <v>54.0</v>
      </c>
      <c r="AV31" s="36">
        <v>48.0</v>
      </c>
      <c r="AW31" s="36">
        <f>Y31</f>
        <v>170</v>
      </c>
      <c r="AX31" s="36">
        <f>S31</f>
        <v>111</v>
      </c>
      <c r="AY31" s="39">
        <f t="shared" ref="AY31:AZ31" si="80">P31</f>
        <v>143</v>
      </c>
      <c r="AZ31" s="39">
        <f t="shared" si="80"/>
        <v>130</v>
      </c>
      <c r="BA31" s="36">
        <f>AB31</f>
        <v>94</v>
      </c>
      <c r="BB31" s="39">
        <f>S31</f>
        <v>111</v>
      </c>
      <c r="BC31" s="36">
        <v>56.0</v>
      </c>
      <c r="BD31" s="36">
        <f>U31</f>
        <v>377</v>
      </c>
      <c r="BE31" s="36">
        <f t="shared" ref="BE31:BF31" si="81">AO31/2</f>
        <v>27</v>
      </c>
      <c r="BF31" s="36">
        <f t="shared" si="81"/>
        <v>40</v>
      </c>
      <c r="BG31" s="36">
        <v>32.0</v>
      </c>
      <c r="BH31" s="36">
        <f>AA31</f>
        <v>375</v>
      </c>
      <c r="BI31" s="36">
        <f>O31</f>
        <v>354</v>
      </c>
      <c r="BJ31" s="36">
        <v>14.0</v>
      </c>
      <c r="BK31" s="36">
        <f>AU31/2</f>
        <v>27</v>
      </c>
      <c r="BL31" s="36">
        <v>32.0</v>
      </c>
      <c r="BM31" s="41"/>
      <c r="BN31" s="41"/>
      <c r="BO31" s="41"/>
      <c r="BP31" s="41"/>
      <c r="BQ31" s="41"/>
    </row>
    <row r="32">
      <c r="A32" s="42"/>
      <c r="B32" s="42"/>
      <c r="C32" s="42"/>
      <c r="D32" s="42"/>
      <c r="F32" s="43">
        <f>SUM(G32:AV32)</f>
        <v>6844.77</v>
      </c>
      <c r="G32" s="44">
        <f t="shared" ref="G32:L32" si="82">G31*G$1</f>
        <v>47.85</v>
      </c>
      <c r="H32" s="44">
        <f t="shared" si="82"/>
        <v>116</v>
      </c>
      <c r="I32" s="44">
        <f t="shared" si="82"/>
        <v>91.35</v>
      </c>
      <c r="J32" s="44">
        <f t="shared" si="82"/>
        <v>78.3</v>
      </c>
      <c r="K32" s="44">
        <f t="shared" si="82"/>
        <v>71.05</v>
      </c>
      <c r="L32" s="44">
        <f t="shared" si="82"/>
        <v>108.75</v>
      </c>
      <c r="M32" s="45"/>
      <c r="N32" s="45"/>
      <c r="O32" s="44">
        <f t="shared" ref="O32:Q32" si="83">O31*O$1</f>
        <v>354</v>
      </c>
      <c r="P32" s="44">
        <f t="shared" si="83"/>
        <v>642.07</v>
      </c>
      <c r="Q32" s="44">
        <f t="shared" si="83"/>
        <v>713.7</v>
      </c>
      <c r="R32" s="44">
        <f>(R31*R$1)*3</f>
        <v>796.8</v>
      </c>
      <c r="S32" s="44">
        <f t="shared" ref="S32:AQ32" si="84">S31*S$1</f>
        <v>587.19</v>
      </c>
      <c r="T32" s="44">
        <f t="shared" si="84"/>
        <v>768</v>
      </c>
      <c r="U32" s="44">
        <f t="shared" si="84"/>
        <v>0</v>
      </c>
      <c r="V32" s="44">
        <f t="shared" si="84"/>
        <v>0</v>
      </c>
      <c r="W32" s="44">
        <f t="shared" si="84"/>
        <v>0</v>
      </c>
      <c r="X32" s="44">
        <f t="shared" si="84"/>
        <v>0</v>
      </c>
      <c r="Y32" s="44">
        <f t="shared" si="84"/>
        <v>85</v>
      </c>
      <c r="Z32" s="44">
        <f t="shared" si="84"/>
        <v>116.4</v>
      </c>
      <c r="AA32" s="44">
        <f t="shared" si="84"/>
        <v>1008.75</v>
      </c>
      <c r="AB32" s="44">
        <f t="shared" si="84"/>
        <v>84.6</v>
      </c>
      <c r="AC32" s="44">
        <f t="shared" si="84"/>
        <v>0</v>
      </c>
      <c r="AD32" s="44">
        <f t="shared" si="84"/>
        <v>0</v>
      </c>
      <c r="AE32" s="44">
        <f t="shared" si="84"/>
        <v>0</v>
      </c>
      <c r="AF32" s="44">
        <f t="shared" si="84"/>
        <v>0</v>
      </c>
      <c r="AG32" s="44">
        <f t="shared" si="84"/>
        <v>0</v>
      </c>
      <c r="AH32" s="44">
        <f t="shared" si="84"/>
        <v>0</v>
      </c>
      <c r="AI32" s="44">
        <f t="shared" si="84"/>
        <v>0</v>
      </c>
      <c r="AJ32" s="44">
        <f t="shared" si="84"/>
        <v>0</v>
      </c>
      <c r="AK32" s="44">
        <f t="shared" si="84"/>
        <v>0</v>
      </c>
      <c r="AL32" s="44">
        <f t="shared" si="84"/>
        <v>0</v>
      </c>
      <c r="AM32" s="44">
        <f t="shared" si="84"/>
        <v>0</v>
      </c>
      <c r="AN32" s="44">
        <f t="shared" si="84"/>
        <v>0</v>
      </c>
      <c r="AO32" s="44">
        <f t="shared" si="84"/>
        <v>177.66</v>
      </c>
      <c r="AP32" s="44">
        <f t="shared" si="84"/>
        <v>263.2</v>
      </c>
      <c r="AQ32" s="44">
        <f t="shared" si="84"/>
        <v>207.27</v>
      </c>
      <c r="AR32" s="45"/>
      <c r="AS32" s="45"/>
      <c r="AT32" s="44">
        <f t="shared" ref="AT32:AV32" si="85">AT31*AT$1</f>
        <v>115.83</v>
      </c>
      <c r="AU32" s="44">
        <f t="shared" si="85"/>
        <v>243</v>
      </c>
      <c r="AV32" s="44">
        <f t="shared" si="85"/>
        <v>168</v>
      </c>
      <c r="AW32" s="36"/>
      <c r="AX32" s="36"/>
      <c r="AY32" s="39"/>
      <c r="AZ32" s="45"/>
      <c r="BA32" s="36"/>
      <c r="BB32" s="39"/>
      <c r="BC32" s="36"/>
      <c r="BD32" s="36"/>
      <c r="BE32" s="36"/>
      <c r="BF32" s="36"/>
      <c r="BG32" s="36"/>
      <c r="BH32" s="36"/>
      <c r="BI32" s="36"/>
      <c r="BJ32" s="36"/>
      <c r="BK32" s="36"/>
      <c r="BL32" s="36"/>
    </row>
    <row r="33">
      <c r="A33" s="42">
        <f>A31+1</f>
        <v>5015</v>
      </c>
      <c r="B33" s="46" t="s">
        <v>134</v>
      </c>
      <c r="C33" s="46" t="s">
        <v>134</v>
      </c>
      <c r="D33" s="32">
        <v>0.0</v>
      </c>
      <c r="E33" s="34">
        <v>44912.0</v>
      </c>
      <c r="F33" s="35"/>
      <c r="G33" s="36">
        <v>54.0</v>
      </c>
      <c r="H33" s="36">
        <v>61.0</v>
      </c>
      <c r="I33" s="36">
        <v>50.0</v>
      </c>
      <c r="J33" s="36">
        <v>50.0</v>
      </c>
      <c r="K33" s="36">
        <v>46.0</v>
      </c>
      <c r="L33" s="36">
        <v>86.0</v>
      </c>
      <c r="M33" s="37">
        <f>O33</f>
        <v>347</v>
      </c>
      <c r="N33" s="37">
        <f>O33</f>
        <v>347</v>
      </c>
      <c r="O33" s="37">
        <f>SUM(G33:L33)</f>
        <v>347</v>
      </c>
      <c r="P33" s="36">
        <v>169.0</v>
      </c>
      <c r="Q33" s="36">
        <v>116.0</v>
      </c>
      <c r="R33" s="36">
        <v>133.0</v>
      </c>
      <c r="S33" s="36">
        <v>80.0</v>
      </c>
      <c r="T33" s="37">
        <f>SUM(P33:Q33)+S33</f>
        <v>365</v>
      </c>
      <c r="U33" s="36">
        <v>340.0</v>
      </c>
      <c r="V33" s="36">
        <v>325.0</v>
      </c>
      <c r="W33" s="36">
        <v>363.0</v>
      </c>
      <c r="X33" s="36">
        <v>343.0</v>
      </c>
      <c r="Y33" s="36">
        <v>157.0</v>
      </c>
      <c r="Z33" s="36">
        <v>198.0</v>
      </c>
      <c r="AA33" s="36">
        <v>343.0</v>
      </c>
      <c r="AB33" s="36">
        <v>325.0</v>
      </c>
      <c r="AC33" s="38">
        <f>CEILING(SUM(P33:S33) + (AA33 * 0.1),1)</f>
        <v>533</v>
      </c>
      <c r="AD33" s="36">
        <v>201.0</v>
      </c>
      <c r="AE33" s="36">
        <v>221.0</v>
      </c>
      <c r="AF33" s="36">
        <v>275.0</v>
      </c>
      <c r="AG33" s="36">
        <v>379.0</v>
      </c>
      <c r="AH33" s="36">
        <v>145.0</v>
      </c>
      <c r="AI33" s="36">
        <v>102.0</v>
      </c>
      <c r="AJ33" s="36">
        <v>104.0</v>
      </c>
      <c r="AK33" s="36">
        <v>106.0</v>
      </c>
      <c r="AL33" s="36">
        <v>78.0</v>
      </c>
      <c r="AM33" s="36">
        <v>130.0</v>
      </c>
      <c r="AN33" s="36">
        <v>80.0</v>
      </c>
      <c r="AO33" s="36">
        <v>28.0</v>
      </c>
      <c r="AP33" s="36">
        <v>78.0</v>
      </c>
      <c r="AQ33" s="36">
        <v>54.0</v>
      </c>
      <c r="AR33" s="36">
        <f>AV33</f>
        <v>53</v>
      </c>
      <c r="AS33" s="36">
        <f>AV33</f>
        <v>53</v>
      </c>
      <c r="AT33" s="36">
        <v>49.0</v>
      </c>
      <c r="AU33" s="36">
        <v>80.0</v>
      </c>
      <c r="AV33" s="36">
        <v>53.0</v>
      </c>
      <c r="AW33" s="36">
        <f>Y33</f>
        <v>157</v>
      </c>
      <c r="AX33" s="36">
        <f>S33</f>
        <v>80</v>
      </c>
      <c r="AY33" s="39">
        <f t="shared" ref="AY33:AZ33" si="86">P33</f>
        <v>169</v>
      </c>
      <c r="AZ33" s="39">
        <f t="shared" si="86"/>
        <v>116</v>
      </c>
      <c r="BA33" s="36">
        <f>AB33</f>
        <v>325</v>
      </c>
      <c r="BB33" s="39">
        <f>S33</f>
        <v>80</v>
      </c>
      <c r="BC33" s="36">
        <v>45.0</v>
      </c>
      <c r="BD33" s="36">
        <f>U33</f>
        <v>340</v>
      </c>
      <c r="BE33" s="36">
        <f t="shared" ref="BE33:BG33" si="87">AO33/2</f>
        <v>14</v>
      </c>
      <c r="BF33" s="36">
        <f t="shared" si="87"/>
        <v>39</v>
      </c>
      <c r="BG33" s="36">
        <f t="shared" si="87"/>
        <v>27</v>
      </c>
      <c r="BH33" s="36">
        <f>AA33</f>
        <v>343</v>
      </c>
      <c r="BI33" s="36">
        <f>O33</f>
        <v>347</v>
      </c>
      <c r="BJ33" s="36">
        <v>25.0</v>
      </c>
      <c r="BK33" s="36">
        <f>AU33/2</f>
        <v>40</v>
      </c>
      <c r="BL33" s="36">
        <v>27.0</v>
      </c>
      <c r="BM33" s="41"/>
      <c r="BN33" s="41"/>
      <c r="BO33" s="41"/>
      <c r="BP33" s="41"/>
      <c r="BQ33" s="41"/>
    </row>
    <row r="34">
      <c r="A34" s="42"/>
      <c r="B34" s="42"/>
      <c r="C34" s="42"/>
      <c r="D34" s="42"/>
      <c r="E34" s="34"/>
      <c r="F34" s="43">
        <f>SUM(G34:AV34)</f>
        <v>6731.98</v>
      </c>
      <c r="G34" s="44">
        <f t="shared" ref="G34:L34" si="88">G33*G$1</f>
        <v>78.3</v>
      </c>
      <c r="H34" s="44">
        <f t="shared" si="88"/>
        <v>88.45</v>
      </c>
      <c r="I34" s="44">
        <f t="shared" si="88"/>
        <v>72.5</v>
      </c>
      <c r="J34" s="44">
        <f t="shared" si="88"/>
        <v>72.5</v>
      </c>
      <c r="K34" s="44">
        <f t="shared" si="88"/>
        <v>66.7</v>
      </c>
      <c r="L34" s="44">
        <f t="shared" si="88"/>
        <v>124.7</v>
      </c>
      <c r="M34" s="45"/>
      <c r="N34" s="45"/>
      <c r="O34" s="44">
        <f t="shared" ref="O34:Q34" si="89">O33*O$1</f>
        <v>347</v>
      </c>
      <c r="P34" s="44">
        <f t="shared" si="89"/>
        <v>758.81</v>
      </c>
      <c r="Q34" s="44">
        <f t="shared" si="89"/>
        <v>636.84</v>
      </c>
      <c r="R34" s="44">
        <f>(R33*R$1)*3</f>
        <v>638.4</v>
      </c>
      <c r="S34" s="44">
        <f t="shared" ref="S34:AQ34" si="90">S33*S$1</f>
        <v>423.2</v>
      </c>
      <c r="T34" s="44">
        <f t="shared" si="90"/>
        <v>730</v>
      </c>
      <c r="U34" s="44">
        <f t="shared" si="90"/>
        <v>0</v>
      </c>
      <c r="V34" s="44">
        <f t="shared" si="90"/>
        <v>0</v>
      </c>
      <c r="W34" s="44">
        <f t="shared" si="90"/>
        <v>0</v>
      </c>
      <c r="X34" s="44">
        <f t="shared" si="90"/>
        <v>0</v>
      </c>
      <c r="Y34" s="44">
        <f t="shared" si="90"/>
        <v>78.5</v>
      </c>
      <c r="Z34" s="44">
        <f t="shared" si="90"/>
        <v>118.8</v>
      </c>
      <c r="AA34" s="44">
        <f t="shared" si="90"/>
        <v>922.67</v>
      </c>
      <c r="AB34" s="44">
        <f t="shared" si="90"/>
        <v>292.5</v>
      </c>
      <c r="AC34" s="44">
        <f t="shared" si="90"/>
        <v>0</v>
      </c>
      <c r="AD34" s="44">
        <f t="shared" si="90"/>
        <v>0</v>
      </c>
      <c r="AE34" s="44">
        <f t="shared" si="90"/>
        <v>0</v>
      </c>
      <c r="AF34" s="44">
        <f t="shared" si="90"/>
        <v>0</v>
      </c>
      <c r="AG34" s="44">
        <f t="shared" si="90"/>
        <v>0</v>
      </c>
      <c r="AH34" s="44">
        <f t="shared" si="90"/>
        <v>0</v>
      </c>
      <c r="AI34" s="44">
        <f t="shared" si="90"/>
        <v>0</v>
      </c>
      <c r="AJ34" s="44">
        <f t="shared" si="90"/>
        <v>0</v>
      </c>
      <c r="AK34" s="44">
        <f t="shared" si="90"/>
        <v>0</v>
      </c>
      <c r="AL34" s="44">
        <f t="shared" si="90"/>
        <v>0</v>
      </c>
      <c r="AM34" s="44">
        <f t="shared" si="90"/>
        <v>0</v>
      </c>
      <c r="AN34" s="44">
        <f t="shared" si="90"/>
        <v>0</v>
      </c>
      <c r="AO34" s="44">
        <f t="shared" si="90"/>
        <v>92.12</v>
      </c>
      <c r="AP34" s="44">
        <f t="shared" si="90"/>
        <v>256.62</v>
      </c>
      <c r="AQ34" s="44">
        <f t="shared" si="90"/>
        <v>177.66</v>
      </c>
      <c r="AR34" s="45"/>
      <c r="AS34" s="45"/>
      <c r="AT34" s="44">
        <f t="shared" ref="AT34:AV34" si="91">AT33*AT$1</f>
        <v>210.21</v>
      </c>
      <c r="AU34" s="44">
        <f t="shared" si="91"/>
        <v>360</v>
      </c>
      <c r="AV34" s="44">
        <f t="shared" si="91"/>
        <v>185.5</v>
      </c>
      <c r="AW34" s="36"/>
      <c r="AX34" s="36"/>
      <c r="AY34" s="39"/>
      <c r="AZ34" s="45"/>
      <c r="BA34" s="36"/>
      <c r="BB34" s="39"/>
      <c r="BC34" s="36"/>
      <c r="BD34" s="36"/>
      <c r="BE34" s="36"/>
      <c r="BF34" s="36"/>
      <c r="BG34" s="36"/>
      <c r="BH34" s="36"/>
      <c r="BI34" s="36"/>
      <c r="BJ34" s="36"/>
      <c r="BK34" s="36"/>
      <c r="BL34" s="36"/>
    </row>
    <row r="35">
      <c r="A35" s="42">
        <f>A33+1</f>
        <v>5016</v>
      </c>
      <c r="B35" s="46" t="s">
        <v>134</v>
      </c>
      <c r="C35" s="46" t="s">
        <v>134</v>
      </c>
      <c r="D35" s="52">
        <v>0.0</v>
      </c>
      <c r="E35" s="34">
        <v>44913.0</v>
      </c>
      <c r="F35" s="35"/>
      <c r="G35" s="36">
        <v>80.0</v>
      </c>
      <c r="H35" s="36">
        <v>83.0</v>
      </c>
      <c r="I35" s="36">
        <v>72.0</v>
      </c>
      <c r="J35" s="36">
        <v>28.0</v>
      </c>
      <c r="K35" s="36">
        <v>85.0</v>
      </c>
      <c r="L35" s="36">
        <v>37.0</v>
      </c>
      <c r="M35" s="37">
        <f>O35</f>
        <v>385</v>
      </c>
      <c r="N35" s="37">
        <f>O35</f>
        <v>385</v>
      </c>
      <c r="O35" s="37">
        <f>SUM(G35:L35)</f>
        <v>385</v>
      </c>
      <c r="P35" s="36">
        <v>173.0</v>
      </c>
      <c r="Q35" s="36">
        <v>151.0</v>
      </c>
      <c r="R35" s="36">
        <v>104.0</v>
      </c>
      <c r="S35" s="36">
        <v>165.0</v>
      </c>
      <c r="T35" s="37">
        <f>SUM(P35:Q35)+S35</f>
        <v>489</v>
      </c>
      <c r="U35" s="36">
        <v>429.0</v>
      </c>
      <c r="V35" s="36">
        <v>389.0</v>
      </c>
      <c r="W35" s="36">
        <v>444.0</v>
      </c>
      <c r="X35" s="36">
        <v>434.0</v>
      </c>
      <c r="Y35" s="36">
        <v>200.0</v>
      </c>
      <c r="Z35" s="36">
        <v>195.0</v>
      </c>
      <c r="AA35" s="36">
        <v>460.0</v>
      </c>
      <c r="AB35" s="36">
        <v>141.0</v>
      </c>
      <c r="AC35" s="38">
        <f>CEILING(SUM(P35:S35) + (AA35 * 0.1),1)</f>
        <v>639</v>
      </c>
      <c r="AD35" s="36">
        <v>221.0</v>
      </c>
      <c r="AE35" s="36">
        <v>195.0</v>
      </c>
      <c r="AF35" s="36">
        <v>275.0</v>
      </c>
      <c r="AG35" s="36">
        <v>403.0</v>
      </c>
      <c r="AH35" s="36">
        <v>195.0</v>
      </c>
      <c r="AI35" s="36">
        <v>194.0</v>
      </c>
      <c r="AJ35" s="36">
        <v>102.0</v>
      </c>
      <c r="AK35" s="36">
        <v>151.0</v>
      </c>
      <c r="AL35" s="36">
        <v>96.0</v>
      </c>
      <c r="AM35" s="36">
        <v>151.0</v>
      </c>
      <c r="AN35" s="36">
        <v>97.0</v>
      </c>
      <c r="AO35" s="36">
        <v>54.0</v>
      </c>
      <c r="AP35" s="36">
        <v>80.0</v>
      </c>
      <c r="AQ35" s="36">
        <v>104.0</v>
      </c>
      <c r="AR35" s="36">
        <f>AV35</f>
        <v>106</v>
      </c>
      <c r="AS35" s="36">
        <f>AV35</f>
        <v>106</v>
      </c>
      <c r="AT35" s="36">
        <v>53.0</v>
      </c>
      <c r="AU35" s="36">
        <v>80.0</v>
      </c>
      <c r="AV35" s="36">
        <v>106.0</v>
      </c>
      <c r="AW35" s="36">
        <f>Y35</f>
        <v>200</v>
      </c>
      <c r="AX35" s="36">
        <f>S35</f>
        <v>165</v>
      </c>
      <c r="AY35" s="39">
        <f t="shared" ref="AY35:AZ35" si="92">P35</f>
        <v>173</v>
      </c>
      <c r="AZ35" s="39">
        <f t="shared" si="92"/>
        <v>151</v>
      </c>
      <c r="BA35" s="36">
        <f>AB35</f>
        <v>141</v>
      </c>
      <c r="BB35" s="39">
        <f>S35</f>
        <v>165</v>
      </c>
      <c r="BC35" s="36">
        <v>35.0</v>
      </c>
      <c r="BD35" s="36">
        <f>U35</f>
        <v>429</v>
      </c>
      <c r="BE35" s="36">
        <f t="shared" ref="BE35:BG35" si="93">AO35/2</f>
        <v>27</v>
      </c>
      <c r="BF35" s="36">
        <f t="shared" si="93"/>
        <v>40</v>
      </c>
      <c r="BG35" s="36">
        <f t="shared" si="93"/>
        <v>52</v>
      </c>
      <c r="BH35" s="36">
        <f>AA35</f>
        <v>460</v>
      </c>
      <c r="BI35" s="36">
        <f>O35</f>
        <v>385</v>
      </c>
      <c r="BJ35" s="36">
        <v>27.0</v>
      </c>
      <c r="BK35" s="36">
        <f t="shared" ref="BK35:BL35" si="94">AU35/2</f>
        <v>40</v>
      </c>
      <c r="BL35" s="36">
        <f t="shared" si="94"/>
        <v>53</v>
      </c>
      <c r="BM35" s="41"/>
      <c r="BN35" s="41"/>
      <c r="BO35" s="41"/>
      <c r="BP35" s="41"/>
      <c r="BQ35" s="41"/>
    </row>
    <row r="36">
      <c r="A36" s="42"/>
      <c r="B36" s="53"/>
      <c r="C36" s="53"/>
      <c r="D36" s="53"/>
      <c r="E36" s="34"/>
      <c r="F36" s="43">
        <f>SUM(G36:AV36)</f>
        <v>8221.75</v>
      </c>
      <c r="G36" s="44">
        <f t="shared" ref="G36:L36" si="95">G35*G$1</f>
        <v>116</v>
      </c>
      <c r="H36" s="44">
        <f t="shared" si="95"/>
        <v>120.35</v>
      </c>
      <c r="I36" s="44">
        <f t="shared" si="95"/>
        <v>104.4</v>
      </c>
      <c r="J36" s="44">
        <f t="shared" si="95"/>
        <v>40.6</v>
      </c>
      <c r="K36" s="44">
        <f t="shared" si="95"/>
        <v>123.25</v>
      </c>
      <c r="L36" s="44">
        <f t="shared" si="95"/>
        <v>53.65</v>
      </c>
      <c r="M36" s="45"/>
      <c r="N36" s="45"/>
      <c r="O36" s="44">
        <f t="shared" ref="O36:Q36" si="96">O35*O$1</f>
        <v>385</v>
      </c>
      <c r="P36" s="44">
        <f t="shared" si="96"/>
        <v>776.77</v>
      </c>
      <c r="Q36" s="44">
        <f t="shared" si="96"/>
        <v>828.99</v>
      </c>
      <c r="R36" s="44">
        <f>(R35*R$1)*3</f>
        <v>499.2</v>
      </c>
      <c r="S36" s="44">
        <f t="shared" ref="S36:AQ36" si="97">S35*S$1</f>
        <v>872.85</v>
      </c>
      <c r="T36" s="44">
        <f t="shared" si="97"/>
        <v>978</v>
      </c>
      <c r="U36" s="44">
        <f t="shared" si="97"/>
        <v>0</v>
      </c>
      <c r="V36" s="44">
        <f t="shared" si="97"/>
        <v>0</v>
      </c>
      <c r="W36" s="44">
        <f t="shared" si="97"/>
        <v>0</v>
      </c>
      <c r="X36" s="44">
        <f t="shared" si="97"/>
        <v>0</v>
      </c>
      <c r="Y36" s="44">
        <f t="shared" si="97"/>
        <v>100</v>
      </c>
      <c r="Z36" s="44">
        <f t="shared" si="97"/>
        <v>117</v>
      </c>
      <c r="AA36" s="44">
        <f t="shared" si="97"/>
        <v>1237.4</v>
      </c>
      <c r="AB36" s="44">
        <f t="shared" si="97"/>
        <v>126.9</v>
      </c>
      <c r="AC36" s="44">
        <f t="shared" si="97"/>
        <v>0</v>
      </c>
      <c r="AD36" s="44">
        <f t="shared" si="97"/>
        <v>0</v>
      </c>
      <c r="AE36" s="44">
        <f t="shared" si="97"/>
        <v>0</v>
      </c>
      <c r="AF36" s="44">
        <f t="shared" si="97"/>
        <v>0</v>
      </c>
      <c r="AG36" s="44">
        <f t="shared" si="97"/>
        <v>0</v>
      </c>
      <c r="AH36" s="44">
        <f t="shared" si="97"/>
        <v>0</v>
      </c>
      <c r="AI36" s="44">
        <f t="shared" si="97"/>
        <v>0</v>
      </c>
      <c r="AJ36" s="44">
        <f t="shared" si="97"/>
        <v>0</v>
      </c>
      <c r="AK36" s="44">
        <f t="shared" si="97"/>
        <v>0</v>
      </c>
      <c r="AL36" s="44">
        <f t="shared" si="97"/>
        <v>0</v>
      </c>
      <c r="AM36" s="44">
        <f t="shared" si="97"/>
        <v>0</v>
      </c>
      <c r="AN36" s="44">
        <f t="shared" si="97"/>
        <v>0</v>
      </c>
      <c r="AO36" s="44">
        <f t="shared" si="97"/>
        <v>177.66</v>
      </c>
      <c r="AP36" s="44">
        <f t="shared" si="97"/>
        <v>263.2</v>
      </c>
      <c r="AQ36" s="44">
        <f t="shared" si="97"/>
        <v>342.16</v>
      </c>
      <c r="AR36" s="45"/>
      <c r="AS36" s="45"/>
      <c r="AT36" s="44">
        <f t="shared" ref="AT36:AV36" si="98">AT35*AT$1</f>
        <v>227.37</v>
      </c>
      <c r="AU36" s="44">
        <f t="shared" si="98"/>
        <v>360</v>
      </c>
      <c r="AV36" s="44">
        <f t="shared" si="98"/>
        <v>371</v>
      </c>
      <c r="AW36" s="36"/>
      <c r="AX36" s="36"/>
      <c r="AY36" s="39"/>
      <c r="AZ36" s="45"/>
      <c r="BA36" s="36"/>
      <c r="BB36" s="39"/>
      <c r="BC36" s="36"/>
      <c r="BD36" s="36"/>
      <c r="BE36" s="36"/>
      <c r="BF36" s="36"/>
      <c r="BG36" s="36"/>
      <c r="BH36" s="36"/>
      <c r="BI36" s="36"/>
      <c r="BJ36" s="36"/>
      <c r="BK36" s="36"/>
      <c r="BL36" s="36"/>
    </row>
    <row r="37">
      <c r="A37" s="42">
        <f>A35+1</f>
        <v>5017</v>
      </c>
      <c r="B37" s="46" t="s">
        <v>134</v>
      </c>
      <c r="C37" s="46" t="s">
        <v>134</v>
      </c>
      <c r="D37" s="32">
        <v>1.0</v>
      </c>
      <c r="E37" s="34">
        <v>44914.0</v>
      </c>
      <c r="F37" s="47"/>
      <c r="G37" s="48">
        <v>122.0</v>
      </c>
      <c r="H37" s="48">
        <v>108.0</v>
      </c>
      <c r="I37" s="48">
        <v>121.0</v>
      </c>
      <c r="J37" s="48">
        <v>106.0</v>
      </c>
      <c r="K37" s="48">
        <v>104.0</v>
      </c>
      <c r="L37" s="48">
        <v>102.0</v>
      </c>
      <c r="M37" s="37">
        <f>O37</f>
        <v>663</v>
      </c>
      <c r="N37" s="37">
        <f>O37</f>
        <v>663</v>
      </c>
      <c r="O37" s="37">
        <f>SUM(G37:L37)</f>
        <v>663</v>
      </c>
      <c r="P37" s="48">
        <v>171.0</v>
      </c>
      <c r="Q37" s="48">
        <v>169.0</v>
      </c>
      <c r="R37" s="48">
        <v>298.0</v>
      </c>
      <c r="S37" s="48">
        <v>154.0</v>
      </c>
      <c r="T37" s="37">
        <f>SUM(P37:Q37)+S37</f>
        <v>494</v>
      </c>
      <c r="U37" s="48">
        <v>490.0</v>
      </c>
      <c r="V37" s="48">
        <v>472.0</v>
      </c>
      <c r="W37" s="48">
        <v>470.0</v>
      </c>
      <c r="X37" s="48">
        <v>456.0</v>
      </c>
      <c r="Y37" s="48">
        <v>234.0</v>
      </c>
      <c r="Z37" s="48">
        <v>251.0</v>
      </c>
      <c r="AA37" s="48">
        <v>631.0</v>
      </c>
      <c r="AB37" s="48">
        <v>138.0</v>
      </c>
      <c r="AC37" s="38">
        <f>CEILING(SUM(P37:S37) + (AA37 * 0.1),1)</f>
        <v>856</v>
      </c>
      <c r="AD37" s="48">
        <v>485.0</v>
      </c>
      <c r="AE37" s="48">
        <v>477.0</v>
      </c>
      <c r="AF37" s="48">
        <v>376.0</v>
      </c>
      <c r="AG37" s="48">
        <v>453.0</v>
      </c>
      <c r="AH37" s="48">
        <v>162.0</v>
      </c>
      <c r="AI37" s="48">
        <v>179.0</v>
      </c>
      <c r="AJ37" s="48">
        <v>210.0</v>
      </c>
      <c r="AK37" s="48">
        <v>202.0</v>
      </c>
      <c r="AL37" s="48">
        <v>307.0</v>
      </c>
      <c r="AM37" s="48">
        <v>197.0</v>
      </c>
      <c r="AN37" s="48">
        <v>146.0</v>
      </c>
      <c r="AO37" s="48">
        <v>108.0</v>
      </c>
      <c r="AP37" s="48">
        <v>121.0</v>
      </c>
      <c r="AQ37" s="48">
        <v>106.0</v>
      </c>
      <c r="AR37" s="48">
        <f>AV37</f>
        <v>96</v>
      </c>
      <c r="AS37" s="48">
        <f>AV37</f>
        <v>96</v>
      </c>
      <c r="AT37" s="48">
        <v>138.0</v>
      </c>
      <c r="AU37" s="48">
        <v>121.0</v>
      </c>
      <c r="AV37" s="48">
        <v>96.0</v>
      </c>
      <c r="AW37" s="36">
        <f>Y37</f>
        <v>234</v>
      </c>
      <c r="AX37" s="36">
        <f>S37</f>
        <v>154</v>
      </c>
      <c r="AY37" s="39">
        <f t="shared" ref="AY37:AZ37" si="99">P37</f>
        <v>171</v>
      </c>
      <c r="AZ37" s="39">
        <f t="shared" si="99"/>
        <v>169</v>
      </c>
      <c r="BA37" s="36">
        <f>AB37</f>
        <v>138</v>
      </c>
      <c r="BB37" s="39">
        <f>S37</f>
        <v>154</v>
      </c>
      <c r="BC37" s="36">
        <v>100.0</v>
      </c>
      <c r="BD37" s="36">
        <f>U37</f>
        <v>490</v>
      </c>
      <c r="BE37" s="36">
        <f>AO37/2</f>
        <v>54</v>
      </c>
      <c r="BF37" s="36">
        <v>61.0</v>
      </c>
      <c r="BG37" s="36">
        <f>AQ37/2</f>
        <v>53</v>
      </c>
      <c r="BH37" s="36">
        <f>AA37</f>
        <v>631</v>
      </c>
      <c r="BI37" s="36">
        <f>O37</f>
        <v>663</v>
      </c>
      <c r="BJ37" s="36">
        <f>AT37/2</f>
        <v>69</v>
      </c>
      <c r="BK37" s="36">
        <v>61.0</v>
      </c>
      <c r="BL37" s="36">
        <f>AV37/2</f>
        <v>48</v>
      </c>
      <c r="BM37" s="49"/>
      <c r="BN37" s="49"/>
      <c r="BO37" s="49"/>
      <c r="BP37" s="49"/>
      <c r="BQ37" s="49"/>
    </row>
    <row r="38">
      <c r="A38" s="42"/>
      <c r="B38" s="42"/>
      <c r="C38" s="42"/>
      <c r="D38" s="42"/>
      <c r="E38" s="34"/>
      <c r="F38" s="43">
        <f>SUM(G38:AV38)</f>
        <v>11216.87</v>
      </c>
      <c r="G38" s="44">
        <f t="shared" ref="G38:L38" si="100">G37*G$1</f>
        <v>176.9</v>
      </c>
      <c r="H38" s="44">
        <f t="shared" si="100"/>
        <v>156.6</v>
      </c>
      <c r="I38" s="44">
        <f t="shared" si="100"/>
        <v>175.45</v>
      </c>
      <c r="J38" s="44">
        <f t="shared" si="100"/>
        <v>153.7</v>
      </c>
      <c r="K38" s="44">
        <f t="shared" si="100"/>
        <v>150.8</v>
      </c>
      <c r="L38" s="44">
        <f t="shared" si="100"/>
        <v>147.9</v>
      </c>
      <c r="M38" s="45"/>
      <c r="N38" s="45"/>
      <c r="O38" s="44">
        <f t="shared" ref="O38:Q38" si="101">O37*O$1</f>
        <v>663</v>
      </c>
      <c r="P38" s="44">
        <f t="shared" si="101"/>
        <v>767.79</v>
      </c>
      <c r="Q38" s="44">
        <f t="shared" si="101"/>
        <v>927.81</v>
      </c>
      <c r="R38" s="44">
        <f>(R37*R$1)*3</f>
        <v>1430.4</v>
      </c>
      <c r="S38" s="44">
        <f t="shared" ref="S38:AQ38" si="102">S37*S$1</f>
        <v>814.66</v>
      </c>
      <c r="T38" s="44">
        <f t="shared" si="102"/>
        <v>988</v>
      </c>
      <c r="U38" s="44">
        <f t="shared" si="102"/>
        <v>0</v>
      </c>
      <c r="V38" s="44">
        <f t="shared" si="102"/>
        <v>0</v>
      </c>
      <c r="W38" s="44">
        <f t="shared" si="102"/>
        <v>0</v>
      </c>
      <c r="X38" s="44">
        <f t="shared" si="102"/>
        <v>0</v>
      </c>
      <c r="Y38" s="44">
        <f t="shared" si="102"/>
        <v>117</v>
      </c>
      <c r="Z38" s="44">
        <f t="shared" si="102"/>
        <v>150.6</v>
      </c>
      <c r="AA38" s="44">
        <f t="shared" si="102"/>
        <v>1697.39</v>
      </c>
      <c r="AB38" s="44">
        <f t="shared" si="102"/>
        <v>124.2</v>
      </c>
      <c r="AC38" s="44">
        <f t="shared" si="102"/>
        <v>0</v>
      </c>
      <c r="AD38" s="44">
        <f t="shared" si="102"/>
        <v>0</v>
      </c>
      <c r="AE38" s="44">
        <f t="shared" si="102"/>
        <v>0</v>
      </c>
      <c r="AF38" s="44">
        <f t="shared" si="102"/>
        <v>0</v>
      </c>
      <c r="AG38" s="44">
        <f t="shared" si="102"/>
        <v>0</v>
      </c>
      <c r="AH38" s="44">
        <f t="shared" si="102"/>
        <v>0</v>
      </c>
      <c r="AI38" s="44">
        <f t="shared" si="102"/>
        <v>0</v>
      </c>
      <c r="AJ38" s="44">
        <f t="shared" si="102"/>
        <v>0</v>
      </c>
      <c r="AK38" s="44">
        <f t="shared" si="102"/>
        <v>0</v>
      </c>
      <c r="AL38" s="44">
        <f t="shared" si="102"/>
        <v>0</v>
      </c>
      <c r="AM38" s="44">
        <f t="shared" si="102"/>
        <v>0</v>
      </c>
      <c r="AN38" s="44">
        <f t="shared" si="102"/>
        <v>0</v>
      </c>
      <c r="AO38" s="44">
        <f t="shared" si="102"/>
        <v>355.32</v>
      </c>
      <c r="AP38" s="44">
        <f t="shared" si="102"/>
        <v>398.09</v>
      </c>
      <c r="AQ38" s="44">
        <f t="shared" si="102"/>
        <v>348.74</v>
      </c>
      <c r="AR38" s="45"/>
      <c r="AS38" s="45"/>
      <c r="AT38" s="44">
        <f t="shared" ref="AT38:AV38" si="103">AT37*AT$1</f>
        <v>592.02</v>
      </c>
      <c r="AU38" s="44">
        <f t="shared" si="103"/>
        <v>544.5</v>
      </c>
      <c r="AV38" s="44">
        <f t="shared" si="103"/>
        <v>336</v>
      </c>
      <c r="AW38" s="36"/>
      <c r="AX38" s="36"/>
      <c r="AY38" s="39"/>
      <c r="AZ38" s="45"/>
      <c r="BA38" s="36"/>
      <c r="BB38" s="39"/>
      <c r="BC38" s="36"/>
      <c r="BD38" s="36"/>
      <c r="BE38" s="36"/>
      <c r="BF38" s="36"/>
      <c r="BG38" s="36"/>
      <c r="BH38" s="36"/>
      <c r="BI38" s="36"/>
      <c r="BJ38" s="36"/>
      <c r="BK38" s="36"/>
      <c r="BL38" s="36"/>
    </row>
    <row r="39">
      <c r="A39" s="42">
        <f>A37+1</f>
        <v>5018</v>
      </c>
      <c r="B39" s="46" t="s">
        <v>134</v>
      </c>
      <c r="C39" s="46" t="s">
        <v>134</v>
      </c>
      <c r="D39" s="32">
        <v>0.0</v>
      </c>
      <c r="E39" s="34">
        <v>44915.0</v>
      </c>
      <c r="F39" s="35"/>
      <c r="G39" s="36">
        <v>61.0</v>
      </c>
      <c r="H39" s="36">
        <v>104.0</v>
      </c>
      <c r="I39" s="36">
        <v>28.0</v>
      </c>
      <c r="J39" s="36">
        <v>51.0</v>
      </c>
      <c r="K39" s="36">
        <v>49.0</v>
      </c>
      <c r="L39" s="36">
        <v>54.0</v>
      </c>
      <c r="M39" s="37">
        <f>O39</f>
        <v>347</v>
      </c>
      <c r="N39" s="37">
        <f>O39</f>
        <v>347</v>
      </c>
      <c r="O39" s="37">
        <f>SUM(G39:L39)</f>
        <v>347</v>
      </c>
      <c r="P39" s="36">
        <v>154.0</v>
      </c>
      <c r="Q39" s="36">
        <v>133.0</v>
      </c>
      <c r="R39" s="36">
        <v>145.0</v>
      </c>
      <c r="S39" s="36">
        <v>114.0</v>
      </c>
      <c r="T39" s="37">
        <f>SUM(P39:Q39)+S39</f>
        <v>401</v>
      </c>
      <c r="U39" s="36">
        <v>378.0</v>
      </c>
      <c r="V39" s="36">
        <v>395.0</v>
      </c>
      <c r="W39" s="36">
        <v>393.0</v>
      </c>
      <c r="X39" s="36">
        <v>392.0</v>
      </c>
      <c r="Y39" s="36">
        <v>200.0</v>
      </c>
      <c r="Z39" s="36">
        <v>220.0</v>
      </c>
      <c r="AA39" s="36">
        <v>463.0</v>
      </c>
      <c r="AB39" s="36">
        <v>151.0</v>
      </c>
      <c r="AC39" s="38">
        <f>CEILING(SUM(P39:S39) + (AA39 * 0.1),1)</f>
        <v>593</v>
      </c>
      <c r="AD39" s="36">
        <v>199.0</v>
      </c>
      <c r="AE39" s="36">
        <v>231.0</v>
      </c>
      <c r="AF39" s="36">
        <v>395.0</v>
      </c>
      <c r="AG39" s="36">
        <v>371.0</v>
      </c>
      <c r="AH39" s="36">
        <v>202.0</v>
      </c>
      <c r="AI39" s="36">
        <v>121.0</v>
      </c>
      <c r="AJ39" s="36">
        <v>181.0</v>
      </c>
      <c r="AK39" s="36">
        <v>207.0</v>
      </c>
      <c r="AL39" s="36">
        <v>149.0</v>
      </c>
      <c r="AM39" s="36">
        <v>91.0</v>
      </c>
      <c r="AN39" s="36">
        <v>150.0</v>
      </c>
      <c r="AO39" s="36">
        <v>28.0</v>
      </c>
      <c r="AP39" s="36">
        <v>54.0</v>
      </c>
      <c r="AQ39" s="36">
        <v>53.0</v>
      </c>
      <c r="AR39" s="36">
        <f>AV39</f>
        <v>56</v>
      </c>
      <c r="AS39" s="36">
        <f>AV39</f>
        <v>56</v>
      </c>
      <c r="AT39" s="36">
        <v>77.0</v>
      </c>
      <c r="AU39" s="36">
        <v>50.0</v>
      </c>
      <c r="AV39" s="36">
        <v>56.0</v>
      </c>
      <c r="AW39" s="36">
        <f>Y39</f>
        <v>200</v>
      </c>
      <c r="AX39" s="36">
        <f>S39</f>
        <v>114</v>
      </c>
      <c r="AY39" s="39">
        <f t="shared" ref="AY39:AZ39" si="104">P39</f>
        <v>154</v>
      </c>
      <c r="AZ39" s="39">
        <f t="shared" si="104"/>
        <v>133</v>
      </c>
      <c r="BA39" s="36">
        <f>AB39</f>
        <v>151</v>
      </c>
      <c r="BB39" s="39">
        <f>S39</f>
        <v>114</v>
      </c>
      <c r="BC39" s="36">
        <v>49.0</v>
      </c>
      <c r="BD39" s="36">
        <f>U39</f>
        <v>378</v>
      </c>
      <c r="BE39" s="36">
        <f t="shared" ref="BE39:BF39" si="105">AO39/2</f>
        <v>14</v>
      </c>
      <c r="BF39" s="36">
        <f t="shared" si="105"/>
        <v>27</v>
      </c>
      <c r="BG39" s="36">
        <v>27.0</v>
      </c>
      <c r="BH39" s="36">
        <f>AA39</f>
        <v>463</v>
      </c>
      <c r="BI39" s="36">
        <f>O39</f>
        <v>347</v>
      </c>
      <c r="BJ39" s="36">
        <v>39.0</v>
      </c>
      <c r="BK39" s="36">
        <f>AU39/2</f>
        <v>25</v>
      </c>
      <c r="BL39" s="36">
        <v>27.0</v>
      </c>
      <c r="BM39" s="41"/>
      <c r="BN39" s="41"/>
      <c r="BO39" s="41"/>
      <c r="BP39" s="41"/>
      <c r="BQ39" s="41"/>
    </row>
    <row r="40">
      <c r="A40" s="42"/>
      <c r="B40" s="42"/>
      <c r="C40" s="42"/>
      <c r="D40" s="42"/>
      <c r="E40" s="34"/>
      <c r="F40" s="43">
        <f>SUM(G40:AV40)</f>
        <v>7181.69</v>
      </c>
      <c r="G40" s="44">
        <f t="shared" ref="G40:L40" si="106">G39*G$1</f>
        <v>88.45</v>
      </c>
      <c r="H40" s="44">
        <f t="shared" si="106"/>
        <v>150.8</v>
      </c>
      <c r="I40" s="44">
        <f t="shared" si="106"/>
        <v>40.6</v>
      </c>
      <c r="J40" s="44">
        <f t="shared" si="106"/>
        <v>73.95</v>
      </c>
      <c r="K40" s="44">
        <f t="shared" si="106"/>
        <v>71.05</v>
      </c>
      <c r="L40" s="44">
        <f t="shared" si="106"/>
        <v>78.3</v>
      </c>
      <c r="M40" s="45"/>
      <c r="N40" s="45"/>
      <c r="O40" s="44">
        <f t="shared" ref="O40:Q40" si="107">O39*O$1</f>
        <v>347</v>
      </c>
      <c r="P40" s="44">
        <f t="shared" si="107"/>
        <v>691.46</v>
      </c>
      <c r="Q40" s="44">
        <f t="shared" si="107"/>
        <v>730.17</v>
      </c>
      <c r="R40" s="44">
        <f>(R39*R$1)*3</f>
        <v>696</v>
      </c>
      <c r="S40" s="44">
        <f t="shared" ref="S40:AQ40" si="108">S39*S$1</f>
        <v>603.06</v>
      </c>
      <c r="T40" s="44">
        <f t="shared" si="108"/>
        <v>802</v>
      </c>
      <c r="U40" s="44">
        <f t="shared" si="108"/>
        <v>0</v>
      </c>
      <c r="V40" s="44">
        <f t="shared" si="108"/>
        <v>0</v>
      </c>
      <c r="W40" s="44">
        <f t="shared" si="108"/>
        <v>0</v>
      </c>
      <c r="X40" s="44">
        <f t="shared" si="108"/>
        <v>0</v>
      </c>
      <c r="Y40" s="44">
        <f t="shared" si="108"/>
        <v>100</v>
      </c>
      <c r="Z40" s="44">
        <f t="shared" si="108"/>
        <v>132</v>
      </c>
      <c r="AA40" s="44">
        <f t="shared" si="108"/>
        <v>1245.47</v>
      </c>
      <c r="AB40" s="44">
        <f t="shared" si="108"/>
        <v>135.9</v>
      </c>
      <c r="AC40" s="44">
        <f t="shared" si="108"/>
        <v>0</v>
      </c>
      <c r="AD40" s="44">
        <f t="shared" si="108"/>
        <v>0</v>
      </c>
      <c r="AE40" s="44">
        <f t="shared" si="108"/>
        <v>0</v>
      </c>
      <c r="AF40" s="44">
        <f t="shared" si="108"/>
        <v>0</v>
      </c>
      <c r="AG40" s="44">
        <f t="shared" si="108"/>
        <v>0</v>
      </c>
      <c r="AH40" s="44">
        <f t="shared" si="108"/>
        <v>0</v>
      </c>
      <c r="AI40" s="44">
        <f t="shared" si="108"/>
        <v>0</v>
      </c>
      <c r="AJ40" s="44">
        <f t="shared" si="108"/>
        <v>0</v>
      </c>
      <c r="AK40" s="44">
        <f t="shared" si="108"/>
        <v>0</v>
      </c>
      <c r="AL40" s="44">
        <f t="shared" si="108"/>
        <v>0</v>
      </c>
      <c r="AM40" s="44">
        <f t="shared" si="108"/>
        <v>0</v>
      </c>
      <c r="AN40" s="44">
        <f t="shared" si="108"/>
        <v>0</v>
      </c>
      <c r="AO40" s="44">
        <f t="shared" si="108"/>
        <v>92.12</v>
      </c>
      <c r="AP40" s="44">
        <f t="shared" si="108"/>
        <v>177.66</v>
      </c>
      <c r="AQ40" s="44">
        <f t="shared" si="108"/>
        <v>174.37</v>
      </c>
      <c r="AR40" s="45"/>
      <c r="AS40" s="45"/>
      <c r="AT40" s="44">
        <f t="shared" ref="AT40:AV40" si="109">AT39*AT$1</f>
        <v>330.33</v>
      </c>
      <c r="AU40" s="44">
        <f t="shared" si="109"/>
        <v>225</v>
      </c>
      <c r="AV40" s="44">
        <f t="shared" si="109"/>
        <v>196</v>
      </c>
      <c r="AW40" s="36"/>
      <c r="AX40" s="36"/>
      <c r="AY40" s="39"/>
      <c r="AZ40" s="45"/>
      <c r="BA40" s="36"/>
      <c r="BB40" s="39"/>
      <c r="BC40" s="36"/>
      <c r="BD40" s="36"/>
      <c r="BE40" s="36"/>
      <c r="BF40" s="36"/>
      <c r="BG40" s="36"/>
      <c r="BH40" s="36"/>
      <c r="BI40" s="36"/>
      <c r="BJ40" s="36"/>
      <c r="BK40" s="36"/>
      <c r="BL40" s="36"/>
    </row>
    <row r="41">
      <c r="A41" s="42">
        <f>A39+1</f>
        <v>5019</v>
      </c>
      <c r="B41" s="46" t="s">
        <v>134</v>
      </c>
      <c r="C41" s="46" t="s">
        <v>134</v>
      </c>
      <c r="D41" s="32">
        <v>0.0</v>
      </c>
      <c r="E41" s="34">
        <v>44916.0</v>
      </c>
      <c r="F41" s="35"/>
      <c r="G41" s="36">
        <v>50.0</v>
      </c>
      <c r="H41" s="36">
        <v>45.0</v>
      </c>
      <c r="I41" s="36">
        <v>45.0</v>
      </c>
      <c r="J41" s="36">
        <v>54.0</v>
      </c>
      <c r="K41" s="36">
        <v>33.0</v>
      </c>
      <c r="L41" s="36">
        <v>80.0</v>
      </c>
      <c r="M41" s="37">
        <f>O41</f>
        <v>307</v>
      </c>
      <c r="N41" s="37">
        <f>O41</f>
        <v>307</v>
      </c>
      <c r="O41" s="37">
        <f>SUM(G41:L41)</f>
        <v>307</v>
      </c>
      <c r="P41" s="36">
        <v>125.0</v>
      </c>
      <c r="Q41" s="36">
        <v>129.0</v>
      </c>
      <c r="R41" s="36">
        <v>167.0</v>
      </c>
      <c r="S41" s="36">
        <v>107.0</v>
      </c>
      <c r="T41" s="37">
        <f>SUM(P41:Q41)+S41</f>
        <v>361</v>
      </c>
      <c r="U41" s="36">
        <v>340.0</v>
      </c>
      <c r="V41" s="36">
        <v>337.0</v>
      </c>
      <c r="W41" s="36">
        <v>340.0</v>
      </c>
      <c r="X41" s="36">
        <v>343.0</v>
      </c>
      <c r="Y41" s="36">
        <v>168.0</v>
      </c>
      <c r="Z41" s="36">
        <v>171.0</v>
      </c>
      <c r="AA41" s="36">
        <v>377.0</v>
      </c>
      <c r="AB41" s="36">
        <v>194.0</v>
      </c>
      <c r="AC41" s="38">
        <f>CEILING(SUM(P41:S41) + (AA41 * 0.1),1)</f>
        <v>566</v>
      </c>
      <c r="AD41" s="36">
        <v>121.0</v>
      </c>
      <c r="AE41" s="36">
        <v>194.0</v>
      </c>
      <c r="AF41" s="36">
        <v>274.0</v>
      </c>
      <c r="AG41" s="36">
        <v>343.0</v>
      </c>
      <c r="AH41" s="36">
        <v>106.0</v>
      </c>
      <c r="AI41" s="36">
        <v>106.0</v>
      </c>
      <c r="AJ41" s="36">
        <v>102.0</v>
      </c>
      <c r="AK41" s="36">
        <v>133.0</v>
      </c>
      <c r="AL41" s="36">
        <v>106.0</v>
      </c>
      <c r="AM41" s="36">
        <v>134.0</v>
      </c>
      <c r="AN41" s="36">
        <v>92.0</v>
      </c>
      <c r="AO41" s="36">
        <v>53.0</v>
      </c>
      <c r="AP41" s="36">
        <v>80.0</v>
      </c>
      <c r="AQ41" s="36">
        <v>53.0</v>
      </c>
      <c r="AR41" s="36">
        <f>AV41</f>
        <v>50</v>
      </c>
      <c r="AS41" s="36">
        <f>AV41</f>
        <v>50</v>
      </c>
      <c r="AT41" s="36">
        <v>61.0</v>
      </c>
      <c r="AU41" s="36">
        <v>27.0</v>
      </c>
      <c r="AV41" s="36">
        <v>50.0</v>
      </c>
      <c r="AW41" s="36">
        <f>Y41</f>
        <v>168</v>
      </c>
      <c r="AX41" s="36">
        <f>S41</f>
        <v>107</v>
      </c>
      <c r="AY41" s="39">
        <f t="shared" ref="AY41:AZ41" si="110">P41</f>
        <v>125</v>
      </c>
      <c r="AZ41" s="39">
        <f t="shared" si="110"/>
        <v>129</v>
      </c>
      <c r="BA41" s="36">
        <f>AB41</f>
        <v>194</v>
      </c>
      <c r="BB41" s="39">
        <f>S41</f>
        <v>107</v>
      </c>
      <c r="BC41" s="36">
        <v>56.0</v>
      </c>
      <c r="BD41" s="36">
        <f>U41</f>
        <v>340</v>
      </c>
      <c r="BE41" s="36">
        <v>27.0</v>
      </c>
      <c r="BF41" s="36">
        <f>AP41/2</f>
        <v>40</v>
      </c>
      <c r="BG41" s="36">
        <v>27.0</v>
      </c>
      <c r="BH41" s="36">
        <f>AA41</f>
        <v>377</v>
      </c>
      <c r="BI41" s="36">
        <f>O41</f>
        <v>307</v>
      </c>
      <c r="BJ41" s="36">
        <v>27.0</v>
      </c>
      <c r="BK41" s="36">
        <f>AU41/2</f>
        <v>13.5</v>
      </c>
      <c r="BL41" s="36">
        <v>27.0</v>
      </c>
      <c r="BM41" s="41"/>
      <c r="BN41" s="41"/>
      <c r="BO41" s="41"/>
      <c r="BP41" s="41"/>
      <c r="BQ41" s="41"/>
    </row>
    <row r="42">
      <c r="A42" s="42"/>
      <c r="B42" s="42"/>
      <c r="C42" s="42"/>
      <c r="D42" s="42"/>
      <c r="E42" s="34"/>
      <c r="F42" s="43">
        <f>SUM(G42:AV42)</f>
        <v>6656.7</v>
      </c>
      <c r="G42" s="44">
        <f t="shared" ref="G42:L42" si="111">G41*G$1</f>
        <v>72.5</v>
      </c>
      <c r="H42" s="44">
        <f t="shared" si="111"/>
        <v>65.25</v>
      </c>
      <c r="I42" s="44">
        <f t="shared" si="111"/>
        <v>65.25</v>
      </c>
      <c r="J42" s="44">
        <f t="shared" si="111"/>
        <v>78.3</v>
      </c>
      <c r="K42" s="44">
        <f t="shared" si="111"/>
        <v>47.85</v>
      </c>
      <c r="L42" s="44">
        <f t="shared" si="111"/>
        <v>116</v>
      </c>
      <c r="M42" s="45"/>
      <c r="N42" s="45"/>
      <c r="O42" s="44">
        <f t="shared" ref="O42:Q42" si="112">O41*O$1</f>
        <v>307</v>
      </c>
      <c r="P42" s="44">
        <f t="shared" si="112"/>
        <v>561.25</v>
      </c>
      <c r="Q42" s="44">
        <f t="shared" si="112"/>
        <v>708.21</v>
      </c>
      <c r="R42" s="44">
        <f>(R41*R$1)*3</f>
        <v>801.6</v>
      </c>
      <c r="S42" s="44">
        <f t="shared" ref="S42:AQ42" si="113">S41*S$1</f>
        <v>566.03</v>
      </c>
      <c r="T42" s="44">
        <f t="shared" si="113"/>
        <v>722</v>
      </c>
      <c r="U42" s="44">
        <f t="shared" si="113"/>
        <v>0</v>
      </c>
      <c r="V42" s="44">
        <f t="shared" si="113"/>
        <v>0</v>
      </c>
      <c r="W42" s="44">
        <f t="shared" si="113"/>
        <v>0</v>
      </c>
      <c r="X42" s="44">
        <f t="shared" si="113"/>
        <v>0</v>
      </c>
      <c r="Y42" s="44">
        <f t="shared" si="113"/>
        <v>84</v>
      </c>
      <c r="Z42" s="44">
        <f t="shared" si="113"/>
        <v>102.6</v>
      </c>
      <c r="AA42" s="44">
        <f t="shared" si="113"/>
        <v>1014.13</v>
      </c>
      <c r="AB42" s="44">
        <f t="shared" si="113"/>
        <v>174.6</v>
      </c>
      <c r="AC42" s="44">
        <f t="shared" si="113"/>
        <v>0</v>
      </c>
      <c r="AD42" s="44">
        <f t="shared" si="113"/>
        <v>0</v>
      </c>
      <c r="AE42" s="44">
        <f t="shared" si="113"/>
        <v>0</v>
      </c>
      <c r="AF42" s="44">
        <f t="shared" si="113"/>
        <v>0</v>
      </c>
      <c r="AG42" s="44">
        <f t="shared" si="113"/>
        <v>0</v>
      </c>
      <c r="AH42" s="44">
        <f t="shared" si="113"/>
        <v>0</v>
      </c>
      <c r="AI42" s="44">
        <f t="shared" si="113"/>
        <v>0</v>
      </c>
      <c r="AJ42" s="44">
        <f t="shared" si="113"/>
        <v>0</v>
      </c>
      <c r="AK42" s="44">
        <f t="shared" si="113"/>
        <v>0</v>
      </c>
      <c r="AL42" s="44">
        <f t="shared" si="113"/>
        <v>0</v>
      </c>
      <c r="AM42" s="44">
        <f t="shared" si="113"/>
        <v>0</v>
      </c>
      <c r="AN42" s="44">
        <f t="shared" si="113"/>
        <v>0</v>
      </c>
      <c r="AO42" s="44">
        <f t="shared" si="113"/>
        <v>174.37</v>
      </c>
      <c r="AP42" s="44">
        <f t="shared" si="113"/>
        <v>263.2</v>
      </c>
      <c r="AQ42" s="44">
        <f t="shared" si="113"/>
        <v>174.37</v>
      </c>
      <c r="AR42" s="45"/>
      <c r="AS42" s="45"/>
      <c r="AT42" s="44">
        <f t="shared" ref="AT42:AV42" si="114">AT41*AT$1</f>
        <v>261.69</v>
      </c>
      <c r="AU42" s="44">
        <f t="shared" si="114"/>
        <v>121.5</v>
      </c>
      <c r="AV42" s="44">
        <f t="shared" si="114"/>
        <v>175</v>
      </c>
      <c r="AW42" s="36"/>
      <c r="AX42" s="36"/>
      <c r="AY42" s="39"/>
      <c r="AZ42" s="45"/>
      <c r="BA42" s="36"/>
      <c r="BB42" s="39"/>
      <c r="BC42" s="36"/>
      <c r="BD42" s="36"/>
      <c r="BE42" s="36"/>
      <c r="BF42" s="36"/>
      <c r="BG42" s="36"/>
      <c r="BH42" s="36"/>
      <c r="BI42" s="36"/>
      <c r="BJ42" s="36"/>
      <c r="BK42" s="36"/>
      <c r="BL42" s="36"/>
    </row>
    <row r="43">
      <c r="A43" s="42">
        <f>A41+1</f>
        <v>5020</v>
      </c>
      <c r="B43" s="46" t="s">
        <v>134</v>
      </c>
      <c r="C43" s="46" t="s">
        <v>134</v>
      </c>
      <c r="D43" s="32">
        <v>0.0</v>
      </c>
      <c r="E43" s="34">
        <v>44917.0</v>
      </c>
      <c r="F43" s="54"/>
      <c r="G43" s="36">
        <v>51.0</v>
      </c>
      <c r="H43" s="36">
        <v>49.0</v>
      </c>
      <c r="I43" s="36">
        <v>54.0</v>
      </c>
      <c r="J43" s="36">
        <v>62.0</v>
      </c>
      <c r="K43" s="36">
        <v>92.0</v>
      </c>
      <c r="L43" s="36">
        <v>27.0</v>
      </c>
      <c r="M43" s="37">
        <f>O43</f>
        <v>335</v>
      </c>
      <c r="N43" s="37">
        <f>O43</f>
        <v>335</v>
      </c>
      <c r="O43" s="37">
        <f>SUM(G43:L43)</f>
        <v>335</v>
      </c>
      <c r="P43" s="36">
        <v>133.0</v>
      </c>
      <c r="Q43" s="36">
        <v>151.0</v>
      </c>
      <c r="R43" s="36">
        <v>139.0</v>
      </c>
      <c r="S43" s="36">
        <v>80.0</v>
      </c>
      <c r="T43" s="37">
        <f>SUM(P43:Q43)+S43</f>
        <v>364</v>
      </c>
      <c r="U43" s="36">
        <v>350.0</v>
      </c>
      <c r="V43" s="36">
        <v>327.0</v>
      </c>
      <c r="W43" s="36">
        <v>340.0</v>
      </c>
      <c r="X43" s="36">
        <v>327.0</v>
      </c>
      <c r="Y43" s="36">
        <v>197.0</v>
      </c>
      <c r="Z43" s="36">
        <v>194.0</v>
      </c>
      <c r="AA43" s="36">
        <v>341.0</v>
      </c>
      <c r="AB43" s="36">
        <v>168.0</v>
      </c>
      <c r="AC43" s="38">
        <f>CEILING(SUM(P43:S43) + (AA43 * 0.1),1)</f>
        <v>538</v>
      </c>
      <c r="AD43" s="36">
        <v>200.0</v>
      </c>
      <c r="AE43" s="36">
        <v>194.0</v>
      </c>
      <c r="AF43" s="36">
        <v>370.0</v>
      </c>
      <c r="AG43" s="36">
        <v>317.0</v>
      </c>
      <c r="AH43" s="36">
        <v>133.0</v>
      </c>
      <c r="AI43" s="36">
        <v>130.0</v>
      </c>
      <c r="AJ43" s="36">
        <v>133.0</v>
      </c>
      <c r="AK43" s="36">
        <v>80.0</v>
      </c>
      <c r="AL43" s="36">
        <v>107.0</v>
      </c>
      <c r="AM43" s="36">
        <v>157.0</v>
      </c>
      <c r="AN43" s="36">
        <v>78.0</v>
      </c>
      <c r="AO43" s="36">
        <v>52.0</v>
      </c>
      <c r="AP43" s="36">
        <v>47.0</v>
      </c>
      <c r="AQ43" s="36">
        <v>103.0</v>
      </c>
      <c r="AR43" s="36">
        <f>AV43</f>
        <v>55</v>
      </c>
      <c r="AS43" s="36">
        <f>AV43</f>
        <v>55</v>
      </c>
      <c r="AT43" s="36">
        <v>29.0</v>
      </c>
      <c r="AU43" s="36">
        <v>53.0</v>
      </c>
      <c r="AV43" s="36">
        <v>55.0</v>
      </c>
      <c r="AW43" s="36">
        <f>Y43</f>
        <v>197</v>
      </c>
      <c r="AX43" s="36">
        <f>S43</f>
        <v>80</v>
      </c>
      <c r="AY43" s="39">
        <f t="shared" ref="AY43:AZ43" si="115">P43</f>
        <v>133</v>
      </c>
      <c r="AZ43" s="39">
        <f t="shared" si="115"/>
        <v>151</v>
      </c>
      <c r="BA43" s="36">
        <f>AB43</f>
        <v>168</v>
      </c>
      <c r="BB43" s="39">
        <f>S43</f>
        <v>80</v>
      </c>
      <c r="BC43" s="36">
        <v>47.0</v>
      </c>
      <c r="BD43" s="36">
        <f>U43</f>
        <v>350</v>
      </c>
      <c r="BE43" s="36">
        <f>AO43/2</f>
        <v>26</v>
      </c>
      <c r="BF43" s="36">
        <v>24.0</v>
      </c>
      <c r="BG43" s="36">
        <v>52.0</v>
      </c>
      <c r="BH43" s="36">
        <f>AA43</f>
        <v>341</v>
      </c>
      <c r="BI43" s="36">
        <f>O43</f>
        <v>335</v>
      </c>
      <c r="BJ43" s="36">
        <v>15.0</v>
      </c>
      <c r="BK43" s="36">
        <v>24.0</v>
      </c>
      <c r="BL43" s="36">
        <v>52.0</v>
      </c>
      <c r="BM43" s="41"/>
      <c r="BN43" s="41"/>
      <c r="BO43" s="41"/>
      <c r="BP43" s="41"/>
      <c r="BQ43" s="41"/>
    </row>
    <row r="44">
      <c r="E44" s="55"/>
      <c r="F44" s="43">
        <f>SUM(G44:AV44)</f>
        <v>6568.69</v>
      </c>
      <c r="G44" s="44">
        <f t="shared" ref="G44:L44" si="116">G43*G$1</f>
        <v>73.95</v>
      </c>
      <c r="H44" s="44">
        <f t="shared" si="116"/>
        <v>71.05</v>
      </c>
      <c r="I44" s="44">
        <f t="shared" si="116"/>
        <v>78.3</v>
      </c>
      <c r="J44" s="44">
        <f t="shared" si="116"/>
        <v>89.9</v>
      </c>
      <c r="K44" s="44">
        <f t="shared" si="116"/>
        <v>133.4</v>
      </c>
      <c r="L44" s="44">
        <f t="shared" si="116"/>
        <v>39.15</v>
      </c>
      <c r="M44" s="45"/>
      <c r="N44" s="45"/>
      <c r="O44" s="44">
        <f t="shared" ref="O44:Q44" si="117">O43*O$1</f>
        <v>335</v>
      </c>
      <c r="P44" s="44">
        <f t="shared" si="117"/>
        <v>597.17</v>
      </c>
      <c r="Q44" s="44">
        <f t="shared" si="117"/>
        <v>828.99</v>
      </c>
      <c r="R44" s="44">
        <f>(R43*R$1)*3</f>
        <v>667.2</v>
      </c>
      <c r="S44" s="44">
        <f t="shared" ref="S44:AQ44" si="118">S43*S$1</f>
        <v>423.2</v>
      </c>
      <c r="T44" s="44">
        <f t="shared" si="118"/>
        <v>728</v>
      </c>
      <c r="U44" s="44">
        <f t="shared" si="118"/>
        <v>0</v>
      </c>
      <c r="V44" s="44">
        <f t="shared" si="118"/>
        <v>0</v>
      </c>
      <c r="W44" s="44">
        <f t="shared" si="118"/>
        <v>0</v>
      </c>
      <c r="X44" s="44">
        <f t="shared" si="118"/>
        <v>0</v>
      </c>
      <c r="Y44" s="44">
        <f t="shared" si="118"/>
        <v>98.5</v>
      </c>
      <c r="Z44" s="44">
        <f t="shared" si="118"/>
        <v>116.4</v>
      </c>
      <c r="AA44" s="44">
        <f t="shared" si="118"/>
        <v>917.29</v>
      </c>
      <c r="AB44" s="44">
        <f t="shared" si="118"/>
        <v>151.2</v>
      </c>
      <c r="AC44" s="44">
        <f t="shared" si="118"/>
        <v>0</v>
      </c>
      <c r="AD44" s="44">
        <f t="shared" si="118"/>
        <v>0</v>
      </c>
      <c r="AE44" s="44">
        <f t="shared" si="118"/>
        <v>0</v>
      </c>
      <c r="AF44" s="44">
        <f t="shared" si="118"/>
        <v>0</v>
      </c>
      <c r="AG44" s="44">
        <f t="shared" si="118"/>
        <v>0</v>
      </c>
      <c r="AH44" s="44">
        <f t="shared" si="118"/>
        <v>0</v>
      </c>
      <c r="AI44" s="44">
        <f t="shared" si="118"/>
        <v>0</v>
      </c>
      <c r="AJ44" s="44">
        <f t="shared" si="118"/>
        <v>0</v>
      </c>
      <c r="AK44" s="44">
        <f t="shared" si="118"/>
        <v>0</v>
      </c>
      <c r="AL44" s="44">
        <f t="shared" si="118"/>
        <v>0</v>
      </c>
      <c r="AM44" s="44">
        <f t="shared" si="118"/>
        <v>0</v>
      </c>
      <c r="AN44" s="44">
        <f t="shared" si="118"/>
        <v>0</v>
      </c>
      <c r="AO44" s="44">
        <f t="shared" si="118"/>
        <v>171.08</v>
      </c>
      <c r="AP44" s="44">
        <f t="shared" si="118"/>
        <v>154.63</v>
      </c>
      <c r="AQ44" s="44">
        <f t="shared" si="118"/>
        <v>338.87</v>
      </c>
      <c r="AR44" s="45"/>
      <c r="AS44" s="45"/>
      <c r="AT44" s="44">
        <f t="shared" ref="AT44:AV44" si="119">AT43*AT$1</f>
        <v>124.41</v>
      </c>
      <c r="AU44" s="44">
        <f t="shared" si="119"/>
        <v>238.5</v>
      </c>
      <c r="AV44" s="44">
        <f t="shared" si="119"/>
        <v>192.5</v>
      </c>
      <c r="AW44" s="36"/>
      <c r="AX44" s="36"/>
      <c r="AY44" s="39"/>
      <c r="AZ44" s="45"/>
      <c r="BA44" s="36"/>
      <c r="BB44" s="45"/>
      <c r="BC44" s="36"/>
      <c r="BD44" s="36"/>
      <c r="BE44" s="36"/>
      <c r="BF44" s="36"/>
      <c r="BG44" s="36"/>
      <c r="BH44" s="36"/>
      <c r="BI44" s="36"/>
      <c r="BJ44" s="36"/>
      <c r="BK44" s="36"/>
      <c r="BL44" s="36"/>
    </row>
    <row r="45">
      <c r="F45" s="56"/>
      <c r="M45" s="45"/>
      <c r="N45" s="45"/>
      <c r="O45" s="45"/>
      <c r="T45" s="37"/>
    </row>
    <row r="46">
      <c r="E46" s="57" t="s">
        <v>75</v>
      </c>
      <c r="F46" s="58">
        <f>SUM(F3:F44)</f>
        <v>139867.99</v>
      </c>
      <c r="M46" s="45"/>
      <c r="N46" s="45"/>
      <c r="O46" s="45"/>
      <c r="T46" s="45"/>
    </row>
    <row r="47">
      <c r="A47" s="1" t="s">
        <v>136</v>
      </c>
      <c r="F47" s="56"/>
      <c r="M47" s="45"/>
      <c r="N47" s="45"/>
      <c r="O47" s="45"/>
      <c r="T47" s="45"/>
    </row>
    <row r="48">
      <c r="A48" s="59" t="s">
        <v>137</v>
      </c>
      <c r="F48" s="56"/>
      <c r="M48" s="45"/>
      <c r="N48" s="45"/>
      <c r="O48" s="45"/>
      <c r="T48" s="45"/>
    </row>
    <row r="49">
      <c r="F49" s="56"/>
      <c r="G49" s="4"/>
      <c r="H49" s="3"/>
      <c r="I49" s="8"/>
      <c r="J49" s="60"/>
      <c r="M49" s="45"/>
      <c r="N49" s="45"/>
      <c r="O49" s="45"/>
      <c r="T49" s="4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