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1_{4BCC04C8-64D1-4F15-8EE3-59BEE25773D2}" xr6:coauthVersionLast="47" xr6:coauthVersionMax="47" xr10:uidLastSave="{00000000-0000-0000-0000-000000000000}"/>
  <bookViews>
    <workbookView xWindow="38280" yWindow="-120" windowWidth="38640" windowHeight="2139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 i="17" l="1"/>
  <c r="F34" i="17"/>
  <c r="F36" i="17" s="1"/>
  <c r="F14" i="17"/>
  <c r="F29" i="17" s="1"/>
  <c r="F13" i="18"/>
  <c r="F12" i="18"/>
  <c r="F17" i="17" l="1"/>
  <c r="F18" i="17" s="1"/>
  <c r="F37" i="17"/>
  <c r="F38" i="17" s="1"/>
  <c r="F24" i="18"/>
  <c r="F25" i="18" s="1"/>
  <c r="F26" i="18" s="1"/>
  <c r="F15" i="18"/>
  <c r="F18" i="18"/>
  <c r="F19" i="18" s="1"/>
  <c r="F20" i="18" s="1"/>
  <c r="F21" i="18" s="1"/>
  <c r="F16" i="18"/>
  <c r="F28" i="18" s="1"/>
  <c r="F14" i="18"/>
  <c r="F20" i="17" l="1"/>
  <c r="F19" i="17"/>
  <c r="F21" i="17"/>
  <c r="F22" i="17" s="1"/>
  <c r="F23" i="17"/>
  <c r="F24" i="17" s="1"/>
  <c r="F25" i="17" s="1"/>
  <c r="F26" i="17" s="1"/>
  <c r="F27" i="18"/>
  <c r="F30" i="18" s="1"/>
  <c r="F31" i="18" s="1"/>
  <c r="F32" i="18" s="1"/>
  <c r="F22" i="18"/>
  <c r="I7" i="17"/>
  <c r="I33" i="17" s="1"/>
  <c r="I41" i="17" l="1"/>
  <c r="C6" i="18" a="1"/>
  <c r="C6" i="18" s="1"/>
  <c r="I7" i="18" s="1"/>
  <c r="I26" i="18" s="1"/>
  <c r="J7" i="17"/>
  <c r="J33" i="17" s="1"/>
  <c r="I9" i="17"/>
  <c r="I27" i="17"/>
  <c r="I40" i="17"/>
  <c r="I11" i="17"/>
  <c r="I29" i="17"/>
  <c r="I35" i="17"/>
  <c r="I38" i="17"/>
  <c r="I12" i="17"/>
  <c r="I13" i="17"/>
  <c r="I36" i="17"/>
  <c r="I21" i="17"/>
  <c r="I6" i="17"/>
  <c r="I14" i="17"/>
  <c r="I24" i="17"/>
  <c r="J41" i="17" l="1"/>
  <c r="J29" i="17"/>
  <c r="J14" i="17"/>
  <c r="J21" i="17"/>
  <c r="K7" i="17"/>
  <c r="K33" i="17" s="1"/>
  <c r="J13" i="17"/>
  <c r="J27" i="17"/>
  <c r="J35" i="17"/>
  <c r="J24" i="17"/>
  <c r="J9" i="17"/>
  <c r="J12" i="17"/>
  <c r="J36" i="17"/>
  <c r="J11" i="17"/>
  <c r="J40" i="17"/>
  <c r="J3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1" i="17" l="1"/>
  <c r="J35" i="18"/>
  <c r="K41" i="17"/>
  <c r="K29" i="17"/>
  <c r="K14" i="17"/>
  <c r="K9" i="17"/>
  <c r="K40" i="17"/>
  <c r="K38" i="17"/>
  <c r="K12" i="17"/>
  <c r="K11" i="17"/>
  <c r="K24" i="17"/>
  <c r="K13" i="17"/>
  <c r="K36" i="17"/>
  <c r="K27" i="17"/>
  <c r="L7" i="17"/>
  <c r="L33" i="17" s="1"/>
  <c r="K3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41" i="17" l="1"/>
  <c r="K35" i="18"/>
  <c r="K26" i="18"/>
  <c r="K11" i="18"/>
  <c r="K12" i="18"/>
  <c r="K30" i="18"/>
  <c r="L40" i="17"/>
  <c r="M7" i="17"/>
  <c r="M33" i="17" s="1"/>
  <c r="L13" i="17"/>
  <c r="L21" i="17"/>
  <c r="L29" i="17"/>
  <c r="L35" i="17"/>
  <c r="L14" i="17"/>
  <c r="L9" i="17"/>
  <c r="L12" i="17"/>
  <c r="L36" i="17"/>
  <c r="L24" i="17"/>
  <c r="L11" i="17"/>
  <c r="L27" i="17"/>
  <c r="L38" i="17"/>
  <c r="K21" i="18"/>
  <c r="K20" i="18"/>
  <c r="K31" i="18"/>
  <c r="K18" i="18"/>
  <c r="K24" i="18"/>
  <c r="K9" i="18"/>
  <c r="K25" i="18"/>
  <c r="K27" i="18"/>
  <c r="K34" i="18"/>
  <c r="K13" i="18"/>
  <c r="K14" i="18"/>
  <c r="K16" i="18"/>
  <c r="K22" i="18"/>
  <c r="K28" i="18"/>
  <c r="K32" i="18"/>
  <c r="K15" i="18"/>
  <c r="L7" i="18"/>
  <c r="L35" i="18" s="1"/>
  <c r="K19" i="18"/>
  <c r="K17" i="18"/>
  <c r="K23" i="18"/>
  <c r="K29" i="18"/>
  <c r="M38" i="17" l="1"/>
  <c r="M41" i="17"/>
  <c r="M12" i="17"/>
  <c r="M14" i="17"/>
  <c r="M24" i="17"/>
  <c r="M29" i="17"/>
  <c r="M13" i="17"/>
  <c r="M21" i="17"/>
  <c r="M35" i="17"/>
  <c r="M9" i="17"/>
  <c r="M36" i="17"/>
  <c r="N7" i="17"/>
  <c r="N33" i="17" s="1"/>
  <c r="M40" i="17"/>
  <c r="M11" i="17"/>
  <c r="M27"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41" i="17" l="1"/>
  <c r="M35" i="18"/>
  <c r="N11" i="17"/>
  <c r="N13" i="17"/>
  <c r="N35" i="17"/>
  <c r="N27" i="17"/>
  <c r="O7" i="17"/>
  <c r="O33" i="17" s="1"/>
  <c r="N21" i="17"/>
  <c r="N12" i="17"/>
  <c r="M33" i="18"/>
  <c r="N9" i="17"/>
  <c r="N40" i="17"/>
  <c r="N14" i="17"/>
  <c r="N29" i="17"/>
  <c r="N36" i="17"/>
  <c r="N24" i="17"/>
  <c r="N3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1" i="17" l="1"/>
  <c r="O12" i="17"/>
  <c r="O36" i="17"/>
  <c r="O24" i="17"/>
  <c r="O9" i="17"/>
  <c r="O11" i="17"/>
  <c r="O13" i="17"/>
  <c r="O27" i="17"/>
  <c r="O38" i="17"/>
  <c r="O41" i="17"/>
  <c r="O29" i="17"/>
  <c r="O35" i="17"/>
  <c r="P7" i="17"/>
  <c r="P33" i="17" s="1"/>
  <c r="O40" i="17"/>
  <c r="O14"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1" i="17" l="1"/>
  <c r="P36" i="17"/>
  <c r="P12" i="17"/>
  <c r="P24" i="17"/>
  <c r="P27" i="17"/>
  <c r="P14" i="17"/>
  <c r="P38" i="17"/>
  <c r="P41" i="17"/>
  <c r="P6" i="17"/>
  <c r="P9" i="17"/>
  <c r="P29" i="17"/>
  <c r="P13" i="17"/>
  <c r="P35" i="17"/>
  <c r="P40" i="17"/>
  <c r="P11" i="17"/>
  <c r="Q7" i="17"/>
  <c r="Q33" i="17" s="1"/>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24" i="17" l="1"/>
  <c r="P34" i="18"/>
  <c r="Q14" i="17"/>
  <c r="Q40" i="17"/>
  <c r="Q13" i="17"/>
  <c r="Q9" i="17"/>
  <c r="Q29" i="17"/>
  <c r="Q35" i="17"/>
  <c r="Q11" i="17"/>
  <c r="Q27" i="17"/>
  <c r="Q38" i="17"/>
  <c r="Q36" i="17"/>
  <c r="Q12" i="17"/>
  <c r="R7" i="17"/>
  <c r="R33" i="17" s="1"/>
  <c r="Q41" i="17"/>
  <c r="Q21"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S7" i="17"/>
  <c r="S33" i="17" s="1"/>
  <c r="R40" i="17"/>
  <c r="R24" i="17"/>
  <c r="R11" i="17"/>
  <c r="R12" i="17"/>
  <c r="R14" i="17"/>
  <c r="R29" i="17"/>
  <c r="R36" i="17"/>
  <c r="R41" i="17"/>
  <c r="R9" i="17"/>
  <c r="R38" i="17"/>
  <c r="R13" i="17"/>
  <c r="R27" i="17"/>
  <c r="Q35" i="18"/>
  <c r="R35"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36" i="17" l="1"/>
  <c r="T7" i="17"/>
  <c r="T33" i="17" s="1"/>
  <c r="S21" i="17"/>
  <c r="S12" i="17"/>
  <c r="S14" i="17"/>
  <c r="S24" i="17"/>
  <c r="S9" i="17"/>
  <c r="S13" i="17"/>
  <c r="S40" i="17"/>
  <c r="S38" i="17"/>
  <c r="S41" i="17"/>
  <c r="S11" i="17"/>
  <c r="S35" i="17"/>
  <c r="S29" i="17"/>
  <c r="S27"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4" i="17" l="1"/>
  <c r="T21" i="17"/>
  <c r="T13" i="17"/>
  <c r="T27" i="17"/>
  <c r="T29" i="17"/>
  <c r="T36" i="17"/>
  <c r="T24" i="17"/>
  <c r="T40" i="17"/>
  <c r="U7" i="17"/>
  <c r="U33" i="17" s="1"/>
  <c r="T9" i="17"/>
  <c r="T12" i="17"/>
  <c r="T38" i="17"/>
  <c r="T41" i="17"/>
  <c r="T11" i="17"/>
  <c r="T35"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6" i="17" l="1"/>
  <c r="U13" i="17"/>
  <c r="U38" i="17"/>
  <c r="U41" i="17"/>
  <c r="U11" i="17"/>
  <c r="U14" i="17"/>
  <c r="U29" i="17"/>
  <c r="U24" i="17"/>
  <c r="V7" i="17"/>
  <c r="V33" i="17" s="1"/>
  <c r="U35" i="17"/>
  <c r="U12" i="17"/>
  <c r="U40" i="17"/>
  <c r="U9" i="17"/>
  <c r="U27" i="17"/>
  <c r="U21"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21" i="17" l="1"/>
  <c r="V11" i="17"/>
  <c r="V29" i="17"/>
  <c r="V36" i="17"/>
  <c r="V24" i="17"/>
  <c r="W7" i="17"/>
  <c r="W33" i="17" s="1"/>
  <c r="V13" i="17"/>
  <c r="V27" i="17"/>
  <c r="V38" i="17"/>
  <c r="V41" i="17"/>
  <c r="V40" i="17"/>
  <c r="V9" i="17"/>
  <c r="V12" i="17"/>
  <c r="V14" i="17"/>
  <c r="V35"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8" i="17" l="1"/>
  <c r="W29" i="17"/>
  <c r="W35" i="17"/>
  <c r="W13" i="17"/>
  <c r="X7" i="17"/>
  <c r="X33" i="17" s="1"/>
  <c r="W11" i="17"/>
  <c r="W27" i="17"/>
  <c r="W36" i="17"/>
  <c r="W40" i="17"/>
  <c r="W6" i="17"/>
  <c r="W21" i="17"/>
  <c r="W14" i="17"/>
  <c r="W24" i="17"/>
  <c r="W9" i="17"/>
  <c r="W41"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41" i="17" l="1"/>
  <c r="X21" i="17"/>
  <c r="X13" i="17"/>
  <c r="X38" i="17"/>
  <c r="X40" i="17"/>
  <c r="X36" i="17"/>
  <c r="X11" i="17"/>
  <c r="X24" i="17"/>
  <c r="Y7" i="17"/>
  <c r="Y33" i="17" s="1"/>
  <c r="X14" i="17"/>
  <c r="X12" i="17"/>
  <c r="X9" i="17"/>
  <c r="X29" i="17"/>
  <c r="X35" i="17"/>
  <c r="X2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9" i="17"/>
  <c r="Y14" i="17"/>
  <c r="Y35" i="17"/>
  <c r="Y41" i="17"/>
  <c r="Y36" i="17"/>
  <c r="Y40" i="17"/>
  <c r="Y29" i="17"/>
  <c r="Y13" i="17"/>
  <c r="Y27" i="17"/>
  <c r="Y12" i="17"/>
  <c r="Y24" i="17"/>
  <c r="Y38" i="17"/>
  <c r="Y11" i="17"/>
  <c r="Z7" i="17"/>
  <c r="Z33" i="17" s="1"/>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6" i="17" l="1"/>
  <c r="Z27" i="17"/>
  <c r="Z13" i="17"/>
  <c r="Z38" i="17"/>
  <c r="Z40" i="17"/>
  <c r="Z9" i="17"/>
  <c r="Z29" i="17"/>
  <c r="Z21" i="17"/>
  <c r="Z11" i="17"/>
  <c r="Z41" i="17"/>
  <c r="AA7" i="17"/>
  <c r="AA33" i="17" s="1"/>
  <c r="Z14" i="17"/>
  <c r="Z35" i="17"/>
  <c r="Z24"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41" i="17" l="1"/>
  <c r="AA24" i="17"/>
  <c r="AA11" i="17"/>
  <c r="AA29" i="17"/>
  <c r="AA40" i="17"/>
  <c r="AA36" i="17"/>
  <c r="AA13" i="17"/>
  <c r="AA9" i="17"/>
  <c r="AA27" i="17"/>
  <c r="AB7" i="17"/>
  <c r="AB33" i="17" s="1"/>
  <c r="AA35" i="17"/>
  <c r="AA38" i="17"/>
  <c r="AA12" i="17"/>
  <c r="AA14" i="17"/>
  <c r="AA2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6" i="17" l="1"/>
  <c r="AB11" i="17"/>
  <c r="AB12" i="17"/>
  <c r="AB41" i="17"/>
  <c r="AB14" i="17"/>
  <c r="AB38" i="17"/>
  <c r="AB24" i="17"/>
  <c r="AB27" i="17"/>
  <c r="AB40" i="17"/>
  <c r="AC7" i="17"/>
  <c r="AC33" i="17" s="1"/>
  <c r="AB13" i="17"/>
  <c r="AB21" i="17"/>
  <c r="AB29" i="17"/>
  <c r="AB35" i="17"/>
  <c r="AB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41" i="17" l="1"/>
  <c r="AC35" i="17"/>
  <c r="AC29" i="17"/>
  <c r="AC12" i="17"/>
  <c r="AC36" i="17"/>
  <c r="AC40" i="17"/>
  <c r="AC14" i="17"/>
  <c r="AC27" i="17"/>
  <c r="AC24" i="17"/>
  <c r="AD7" i="17"/>
  <c r="AD33" i="17" s="1"/>
  <c r="AC9" i="17"/>
  <c r="AC38" i="17"/>
  <c r="AC13" i="17"/>
  <c r="AC11"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l="1"/>
  <c r="AD27" i="17"/>
  <c r="AD36" i="17"/>
  <c r="AD11" i="17"/>
  <c r="AD38" i="17"/>
  <c r="AD13" i="17"/>
  <c r="AD21" i="17"/>
  <c r="AD24" i="17"/>
  <c r="AD9" i="17"/>
  <c r="AD41" i="17"/>
  <c r="AD29" i="17"/>
  <c r="AD12" i="17"/>
  <c r="AD6" i="17"/>
  <c r="AD40" i="17"/>
  <c r="AE7" i="17"/>
  <c r="AE33" i="17" s="1"/>
  <c r="AD14"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8" i="17" l="1"/>
  <c r="AE14" i="17"/>
  <c r="AE21" i="17"/>
  <c r="AE29" i="17"/>
  <c r="AE40" i="17"/>
  <c r="AE41" i="17"/>
  <c r="AE9" i="17"/>
  <c r="AE11" i="17"/>
  <c r="AE35" i="17"/>
  <c r="AE27" i="17"/>
  <c r="AE36" i="17"/>
  <c r="AE24" i="17"/>
  <c r="AF7" i="17"/>
  <c r="AE12" i="17"/>
  <c r="AE13"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7" i="17" l="1"/>
  <c r="AF33" i="17"/>
  <c r="AF36" i="17"/>
  <c r="AF12" i="17"/>
  <c r="AF38" i="17"/>
  <c r="AF40" i="17"/>
  <c r="AF41" i="17"/>
  <c r="AG7" i="17"/>
  <c r="AF13" i="17"/>
  <c r="AF29" i="17"/>
  <c r="AF35" i="17"/>
  <c r="AF9" i="17"/>
  <c r="AF21" i="17"/>
  <c r="AF24" i="17"/>
  <c r="AF11" i="17"/>
  <c r="AF14"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l="1"/>
  <c r="AG33" i="17"/>
  <c r="AG21" i="17"/>
  <c r="AG35" i="17"/>
  <c r="AG13" i="17"/>
  <c r="AH7" i="17"/>
  <c r="AH33" i="17" s="1"/>
  <c r="AG11" i="17"/>
  <c r="AG12" i="17"/>
  <c r="AG9" i="17"/>
  <c r="AG41" i="17"/>
  <c r="AG36" i="17"/>
  <c r="AG14" i="17"/>
  <c r="AG24" i="17"/>
  <c r="AG38" i="17"/>
  <c r="AG40" i="17"/>
  <c r="AG27"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4" i="17" l="1"/>
  <c r="AH35" i="17"/>
  <c r="AH12" i="17"/>
  <c r="AI7" i="17"/>
  <c r="AI33" i="17" s="1"/>
  <c r="AH40" i="17"/>
  <c r="AH36" i="17"/>
  <c r="AH13" i="17"/>
  <c r="AH41" i="17"/>
  <c r="AH14" i="17"/>
  <c r="AH27" i="17"/>
  <c r="AH38" i="17"/>
  <c r="AH11" i="17"/>
  <c r="AH29" i="17"/>
  <c r="AH21" i="17"/>
  <c r="AH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40" i="17" l="1"/>
  <c r="AI13" i="17"/>
  <c r="AI36" i="17"/>
  <c r="AI38" i="17"/>
  <c r="AI12" i="17"/>
  <c r="AJ7" i="17"/>
  <c r="AJ33" i="17" s="1"/>
  <c r="AI29" i="17"/>
  <c r="AI24" i="17"/>
  <c r="AI14" i="17"/>
  <c r="AI21" i="17"/>
  <c r="AI9" i="17"/>
  <c r="AI27" i="17"/>
  <c r="AI41" i="17"/>
  <c r="AI11" i="17"/>
  <c r="AI3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41" i="17" l="1"/>
  <c r="AJ29" i="17"/>
  <c r="AJ35" i="17"/>
  <c r="AJ27" i="17"/>
  <c r="AJ14" i="17"/>
  <c r="AK7" i="17"/>
  <c r="AK33" i="17" s="1"/>
  <c r="AJ13" i="17"/>
  <c r="AJ21" i="17"/>
  <c r="AJ40" i="17"/>
  <c r="AJ9" i="17"/>
  <c r="AJ12" i="17"/>
  <c r="AJ36" i="17"/>
  <c r="AJ24" i="17"/>
  <c r="AJ11" i="17"/>
  <c r="AJ38"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3" i="17" l="1"/>
  <c r="AK14" i="17"/>
  <c r="AK41" i="17"/>
  <c r="AK9" i="17"/>
  <c r="AK36" i="17"/>
  <c r="AL7" i="17"/>
  <c r="AK11" i="17"/>
  <c r="AK29" i="17"/>
  <c r="AK38" i="17"/>
  <c r="AK35" i="17"/>
  <c r="AK24" i="17"/>
  <c r="AK12" i="17"/>
  <c r="AK40" i="17"/>
  <c r="AK6" i="17"/>
  <c r="AK27" i="17"/>
  <c r="AK2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9" i="17"/>
  <c r="AL11" i="17"/>
  <c r="AL21" i="17" l="1"/>
  <c r="AL33" i="17"/>
  <c r="AL24" i="17"/>
  <c r="AM7" i="17"/>
  <c r="AM12" i="17" s="1"/>
  <c r="AL13" i="17"/>
  <c r="AL14" i="17"/>
  <c r="AL41" i="17"/>
  <c r="AL35" i="17"/>
  <c r="AL9" i="17"/>
  <c r="AL40" i="17"/>
  <c r="AL36" i="17"/>
  <c r="AL12" i="17"/>
  <c r="AL27" i="17"/>
  <c r="AL38"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1" i="17" l="1"/>
  <c r="AM9" i="17"/>
  <c r="AM24" i="17"/>
  <c r="AM33" i="17"/>
  <c r="AM14" i="17"/>
  <c r="AM29" i="17"/>
  <c r="AM35" i="17"/>
  <c r="AM36" i="17"/>
  <c r="AM41" i="17"/>
  <c r="AN7" i="17"/>
  <c r="AN33" i="17" s="1"/>
  <c r="AM13" i="17"/>
  <c r="AM38" i="17"/>
  <c r="AM11" i="17"/>
  <c r="AM40" i="17"/>
  <c r="AM27"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41" i="17"/>
  <c r="AN36" i="17"/>
  <c r="AN12" i="17" l="1"/>
  <c r="AN11" i="17"/>
  <c r="AN29" i="17"/>
  <c r="AN38" i="17"/>
  <c r="AN21" i="17"/>
  <c r="AN14" i="17"/>
  <c r="AN40" i="17"/>
  <c r="AN27" i="17"/>
  <c r="AN13" i="17"/>
  <c r="AN9" i="17"/>
  <c r="AO7" i="17"/>
  <c r="AO33" i="17" s="1"/>
  <c r="AN35" i="17"/>
  <c r="AN24"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41" i="17"/>
  <c r="AO14" i="17" l="1"/>
  <c r="AO27" i="17"/>
  <c r="AO40" i="17"/>
  <c r="AO24" i="17"/>
  <c r="AO13" i="17"/>
  <c r="AO35" i="17"/>
  <c r="AO9" i="17"/>
  <c r="AO12" i="17"/>
  <c r="AO36" i="17"/>
  <c r="AO38" i="17"/>
  <c r="AP7" i="17"/>
  <c r="AP33" i="17" s="1"/>
  <c r="AO11" i="17"/>
  <c r="AO29" i="17"/>
  <c r="AO21"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9" i="17" l="1"/>
  <c r="AP40" i="17"/>
  <c r="AP29" i="17"/>
  <c r="AP27" i="17"/>
  <c r="AP12" i="17"/>
  <c r="AP38" i="17"/>
  <c r="AP21" i="17"/>
  <c r="AP11" i="17"/>
  <c r="AP13" i="17"/>
  <c r="AP35" i="17"/>
  <c r="AP24" i="17"/>
  <c r="AQ7" i="17"/>
  <c r="AQ33" i="17" s="1"/>
  <c r="AP14" i="17"/>
  <c r="AP36" i="17"/>
  <c r="AP41"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11" i="17" l="1"/>
  <c r="AQ27" i="17"/>
  <c r="AQ12" i="17"/>
  <c r="AQ21" i="17"/>
  <c r="AQ40" i="17"/>
  <c r="AQ24" i="17"/>
  <c r="AQ9" i="17"/>
  <c r="AQ14" i="17"/>
  <c r="AQ29" i="17"/>
  <c r="AQ13" i="17"/>
  <c r="AQ36" i="17"/>
  <c r="AQ41" i="17"/>
  <c r="AR7" i="17"/>
  <c r="AR33" i="17" s="1"/>
  <c r="AQ35" i="17"/>
  <c r="AQ38"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11" i="17"/>
  <c r="AR40" i="17"/>
  <c r="AR29" i="17" l="1"/>
  <c r="AR38" i="17"/>
  <c r="AR14" i="17"/>
  <c r="AS7" i="17"/>
  <c r="AS33" i="17" s="1"/>
  <c r="AR13" i="17"/>
  <c r="AR21" i="17"/>
  <c r="AR6" i="17"/>
  <c r="AR12" i="17"/>
  <c r="AR35" i="17"/>
  <c r="AR24" i="17"/>
  <c r="AR9" i="17"/>
  <c r="AR27" i="17"/>
  <c r="AR36" i="17"/>
  <c r="AR41"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40" i="17" l="1"/>
  <c r="AS27" i="17"/>
  <c r="AS35" i="17"/>
  <c r="AS13" i="17"/>
  <c r="AS9" i="17"/>
  <c r="AS36" i="17"/>
  <c r="AS21" i="17"/>
  <c r="AT7" i="17"/>
  <c r="AT33" i="17" s="1"/>
  <c r="AS14" i="17"/>
  <c r="AS29" i="17"/>
  <c r="AS38" i="17"/>
  <c r="AS12" i="17"/>
  <c r="AS11" i="17"/>
  <c r="AS24" i="17"/>
  <c r="AS41"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40" i="17" l="1"/>
  <c r="AT35" i="17"/>
  <c r="AT24" i="17"/>
  <c r="AT9" i="17"/>
  <c r="AU7" i="17"/>
  <c r="AU33" i="17" s="1"/>
  <c r="AT36" i="17"/>
  <c r="AT41" i="17"/>
  <c r="AT38" i="17"/>
  <c r="AT14" i="17"/>
  <c r="AT12" i="17"/>
  <c r="AT27" i="17"/>
  <c r="AT11" i="17"/>
  <c r="AT13" i="17"/>
  <c r="AT29" i="17"/>
  <c r="AT21"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8" i="17"/>
  <c r="AU14" i="17"/>
  <c r="AU12" i="17"/>
  <c r="AU9" i="17" l="1"/>
  <c r="AU29" i="17"/>
  <c r="AU21" i="17"/>
  <c r="AU11" i="17"/>
  <c r="AU40" i="17"/>
  <c r="AU35" i="17"/>
  <c r="AU24" i="17"/>
  <c r="AU27" i="17"/>
  <c r="AV7" i="17"/>
  <c r="AV33" i="17" s="1"/>
  <c r="AU13" i="17"/>
  <c r="AU36" i="17"/>
  <c r="AU41"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24" i="17"/>
  <c r="AV21" i="17"/>
  <c r="AV35" i="17"/>
  <c r="AV13" i="17"/>
  <c r="AW7" i="17"/>
  <c r="AW33" i="17" s="1"/>
  <c r="AV14" i="17"/>
  <c r="AV27" i="17"/>
  <c r="AV40" i="17"/>
  <c r="AV9" i="17" l="1"/>
  <c r="AV41" i="17"/>
  <c r="AV12" i="17"/>
  <c r="AV36" i="17"/>
  <c r="AV11" i="17"/>
  <c r="AV29" i="17"/>
  <c r="AV38"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4" i="17"/>
  <c r="AW36" i="17"/>
  <c r="AW35" i="17"/>
  <c r="AW41" i="17"/>
  <c r="AW29" i="17"/>
  <c r="AW38" i="17"/>
  <c r="AW27" i="17"/>
  <c r="AW14" i="17"/>
  <c r="AW11" i="17"/>
  <c r="AW9" i="17"/>
  <c r="AW21" i="17"/>
  <c r="AW13" i="17"/>
  <c r="AW40" i="17"/>
  <c r="AX7" i="17"/>
  <c r="AX33" i="17" s="1"/>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0" i="18"/>
  <c r="AX41" i="17"/>
  <c r="AX24" i="17"/>
  <c r="AX21" i="17"/>
  <c r="AX38" i="17"/>
  <c r="AX36" i="17"/>
  <c r="AX35" i="17"/>
  <c r="AX29" i="17"/>
  <c r="AX27" i="17"/>
  <c r="AX14" i="17"/>
  <c r="AX13" i="17"/>
  <c r="AX40" i="17"/>
  <c r="AX12" i="17"/>
  <c r="AY7" i="17"/>
  <c r="AY33" i="17" s="1"/>
  <c r="AX9" i="17"/>
  <c r="AX11" i="17"/>
  <c r="AW17" i="18" l="1"/>
  <c r="AW25" i="18"/>
  <c r="AW12" i="18"/>
  <c r="AW14" i="18"/>
  <c r="AW16" i="18"/>
  <c r="AW15" i="18"/>
  <c r="AW29" i="18"/>
  <c r="AW24" i="18"/>
  <c r="AW18" i="18"/>
  <c r="AW30" i="18"/>
  <c r="AW26" i="18"/>
  <c r="AW31" i="18"/>
  <c r="AW33" i="18"/>
  <c r="AW22" i="18"/>
  <c r="AX7" i="18"/>
  <c r="AX31" i="18" s="1"/>
  <c r="AW21" i="18"/>
  <c r="AW32" i="18"/>
  <c r="AW11" i="18"/>
  <c r="AW27" i="18"/>
  <c r="AW34" i="18"/>
  <c r="AW9" i="18"/>
  <c r="AW13" i="18"/>
  <c r="AW19" i="18"/>
  <c r="AW23" i="18"/>
  <c r="AW35" i="18"/>
  <c r="AY41" i="17"/>
  <c r="AY24" i="17"/>
  <c r="AY21" i="17"/>
  <c r="AY38" i="17"/>
  <c r="AY36" i="17"/>
  <c r="AY27" i="17"/>
  <c r="AY14" i="17"/>
  <c r="AY13" i="17"/>
  <c r="AY29" i="17"/>
  <c r="AY40" i="17"/>
  <c r="AY35" i="17"/>
  <c r="AY12" i="17"/>
  <c r="AZ7" i="17"/>
  <c r="AZ33" i="17" s="1"/>
  <c r="AY11" i="17"/>
  <c r="AY9" i="17"/>
  <c r="AY6"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41" i="17"/>
  <c r="AZ24" i="17"/>
  <c r="AZ21" i="17"/>
  <c r="AZ38" i="17"/>
  <c r="AZ36" i="17"/>
  <c r="AZ35" i="17"/>
  <c r="AZ13" i="17"/>
  <c r="AZ29" i="17"/>
  <c r="AZ12" i="17"/>
  <c r="BA7" i="17"/>
  <c r="BA33" i="17" s="1"/>
  <c r="AZ11" i="17"/>
  <c r="AZ9" i="17"/>
  <c r="AZ27" i="17"/>
  <c r="AZ40" i="17"/>
  <c r="AZ14"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24" i="17"/>
  <c r="BA36" i="17"/>
  <c r="BA35" i="17"/>
  <c r="BA41" i="17"/>
  <c r="BA21" i="17"/>
  <c r="BA38" i="17"/>
  <c r="BA29" i="17"/>
  <c r="BA27" i="17"/>
  <c r="BA11" i="17"/>
  <c r="BA9" i="17"/>
  <c r="BA14" i="17"/>
  <c r="BA40" i="17"/>
  <c r="BA13" i="17"/>
  <c r="BB7" i="17"/>
  <c r="BB33" i="17" s="1"/>
  <c r="BA12" i="17"/>
  <c r="AZ35" i="18" l="1"/>
  <c r="AZ28" i="18"/>
  <c r="AZ22" i="18"/>
  <c r="AZ21" i="18"/>
  <c r="AZ33" i="18"/>
  <c r="AZ13" i="18"/>
  <c r="BA7" i="18"/>
  <c r="BA32" i="18" s="1"/>
  <c r="AZ18" i="18"/>
  <c r="AZ14" i="18"/>
  <c r="AZ24" i="18"/>
  <c r="AZ26" i="18"/>
  <c r="AZ34" i="18"/>
  <c r="AZ12" i="18"/>
  <c r="AZ19" i="18"/>
  <c r="AZ23" i="18"/>
  <c r="AZ16" i="18"/>
  <c r="AZ15" i="18"/>
  <c r="AZ27" i="18"/>
  <c r="AZ9" i="18"/>
  <c r="AZ20" i="18"/>
  <c r="AZ30" i="18"/>
  <c r="AZ11" i="18"/>
  <c r="AZ29" i="18"/>
  <c r="AZ31" i="18"/>
  <c r="AZ17" i="18"/>
  <c r="AZ25" i="18"/>
  <c r="BA34" i="18"/>
  <c r="BB41" i="17"/>
  <c r="BB24" i="17"/>
  <c r="BB21" i="17"/>
  <c r="BB38" i="17"/>
  <c r="BB36" i="17"/>
  <c r="BB35" i="17"/>
  <c r="BB29" i="17"/>
  <c r="BB27" i="17"/>
  <c r="BB14" i="17"/>
  <c r="BB40" i="17"/>
  <c r="BB13" i="17"/>
  <c r="BB12" i="17"/>
  <c r="BC7" i="17"/>
  <c r="BC33" i="17" s="1"/>
  <c r="BB11" i="17"/>
  <c r="BB9" i="17"/>
  <c r="BA19" i="18" l="1"/>
  <c r="BA21" i="18"/>
  <c r="BA16" i="18"/>
  <c r="BA11" i="18"/>
  <c r="BA18" i="18"/>
  <c r="BA15" i="18"/>
  <c r="BA14" i="18"/>
  <c r="BA13" i="18"/>
  <c r="BA22" i="18"/>
  <c r="BA31" i="18"/>
  <c r="BA29" i="18"/>
  <c r="BB7" i="18"/>
  <c r="BB35" i="18" s="1"/>
  <c r="BA9" i="18"/>
  <c r="BA23" i="18"/>
  <c r="BA27" i="18"/>
  <c r="BA33" i="18"/>
  <c r="BA25" i="18"/>
  <c r="BA26" i="18"/>
  <c r="BA30" i="18"/>
  <c r="BA12" i="18"/>
  <c r="BA20" i="18"/>
  <c r="BA17" i="18"/>
  <c r="BA24" i="18"/>
  <c r="BA28" i="18"/>
  <c r="BA35" i="18"/>
  <c r="BC41" i="17"/>
  <c r="BC24" i="17"/>
  <c r="BC21" i="17"/>
  <c r="BC38" i="17"/>
  <c r="BC36" i="17"/>
  <c r="BC27" i="17"/>
  <c r="BC14" i="17"/>
  <c r="BC13" i="17"/>
  <c r="BC35" i="17"/>
  <c r="BC40" i="17"/>
  <c r="BC12" i="17"/>
  <c r="BD7" i="17"/>
  <c r="BD33" i="17" s="1"/>
  <c r="BC11" i="17"/>
  <c r="BC9" i="17"/>
  <c r="BC29" i="17"/>
  <c r="BB9" i="18" l="1"/>
  <c r="BB11" i="18"/>
  <c r="BB27" i="18"/>
  <c r="BB22" i="18"/>
  <c r="BB15" i="18"/>
  <c r="BB29" i="18"/>
  <c r="BB20" i="18"/>
  <c r="BB30" i="18"/>
  <c r="BB14" i="18"/>
  <c r="BB23" i="18"/>
  <c r="BB32" i="18"/>
  <c r="BC7" i="18"/>
  <c r="BC33" i="18" s="1"/>
  <c r="BB17" i="18"/>
  <c r="BB24" i="18"/>
  <c r="BB33" i="18"/>
  <c r="BB12" i="18"/>
  <c r="BB21" i="18"/>
  <c r="BB18" i="18"/>
  <c r="BB25" i="18"/>
  <c r="BB34" i="18"/>
  <c r="BB19" i="18"/>
  <c r="BB16" i="18"/>
  <c r="BB26" i="18"/>
  <c r="BB13" i="18"/>
  <c r="BB28" i="18"/>
  <c r="BB31" i="18"/>
  <c r="BD41" i="17"/>
  <c r="BD24" i="17"/>
  <c r="BD21" i="17"/>
  <c r="BD38" i="17"/>
  <c r="BD36" i="17"/>
  <c r="BD35" i="17"/>
  <c r="BD13" i="17"/>
  <c r="BD29" i="17"/>
  <c r="BD12" i="17"/>
  <c r="BE7" i="17"/>
  <c r="BE33" i="17" s="1"/>
  <c r="BD27" i="17"/>
  <c r="BD14" i="17"/>
  <c r="BD11" i="17"/>
  <c r="BD9" i="17"/>
  <c r="BD40" i="17"/>
  <c r="BC13" i="18" l="1"/>
  <c r="BC30" i="18"/>
  <c r="BC20" i="18"/>
  <c r="BC34" i="18"/>
  <c r="BC25" i="18"/>
  <c r="BC11" i="18"/>
  <c r="BC27" i="18"/>
  <c r="BC15" i="18"/>
  <c r="BC21" i="18"/>
  <c r="BC24" i="18"/>
  <c r="BC31" i="18"/>
  <c r="BC35" i="18"/>
  <c r="BD7" i="18"/>
  <c r="BD32" i="18" s="1"/>
  <c r="BC14" i="18"/>
  <c r="BC16" i="18"/>
  <c r="BC22" i="18"/>
  <c r="BC28" i="18"/>
  <c r="BC32" i="18"/>
  <c r="BC18" i="18"/>
  <c r="BC26" i="18"/>
  <c r="BC9" i="18"/>
  <c r="BC12" i="18"/>
  <c r="BC19" i="18"/>
  <c r="BC17" i="18"/>
  <c r="BC23" i="18"/>
  <c r="BC29" i="18"/>
  <c r="BE41" i="17"/>
  <c r="BE21" i="17"/>
  <c r="BE38" i="17"/>
  <c r="BE35" i="17"/>
  <c r="BE36" i="17"/>
  <c r="BE29" i="17"/>
  <c r="BE27" i="17"/>
  <c r="BE24" i="17"/>
  <c r="BE14" i="17"/>
  <c r="BE11" i="17"/>
  <c r="BE9" i="17"/>
  <c r="BE13" i="17"/>
  <c r="BE40" i="17"/>
  <c r="BF7" i="17"/>
  <c r="BF33" i="17" s="1"/>
  <c r="BE12" i="17"/>
  <c r="BE7" i="18" l="1"/>
  <c r="BD15" i="18"/>
  <c r="BD21" i="18"/>
  <c r="BD12" i="18"/>
  <c r="BD27" i="18"/>
  <c r="BD14" i="18"/>
  <c r="BD33" i="18"/>
  <c r="BD16" i="18"/>
  <c r="BD13" i="18"/>
  <c r="BD20" i="18"/>
  <c r="BD26" i="18"/>
  <c r="BD30" i="18"/>
  <c r="BD34" i="18"/>
  <c r="BD17" i="18"/>
  <c r="BD9" i="18"/>
  <c r="BD19" i="18"/>
  <c r="BD24" i="18"/>
  <c r="BD22" i="18"/>
  <c r="BD31" i="18"/>
  <c r="BD35" i="18"/>
  <c r="BD18" i="18"/>
  <c r="BD29" i="18"/>
  <c r="BD11" i="18"/>
  <c r="BD28" i="18"/>
  <c r="BD25" i="18"/>
  <c r="BD23" i="18"/>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41" i="17"/>
  <c r="BF24" i="17"/>
  <c r="BF21" i="17"/>
  <c r="BF38" i="17"/>
  <c r="BF36" i="17"/>
  <c r="BF35" i="17"/>
  <c r="BF29" i="17"/>
  <c r="BF27" i="17"/>
  <c r="BF14" i="17"/>
  <c r="BF13" i="17"/>
  <c r="BF40" i="17"/>
  <c r="BF6" i="17"/>
  <c r="BF12" i="17"/>
  <c r="BG7" i="17"/>
  <c r="BG33" i="17" s="1"/>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41" i="17"/>
  <c r="BG24" i="17"/>
  <c r="BG21" i="17"/>
  <c r="BG38" i="17"/>
  <c r="BG36" i="17"/>
  <c r="BG27" i="17"/>
  <c r="BG14" i="17"/>
  <c r="BG35" i="17"/>
  <c r="BG13" i="17"/>
  <c r="BG40" i="17"/>
  <c r="BG12" i="17"/>
  <c r="BH7" i="17"/>
  <c r="BH33" i="17" s="1"/>
  <c r="BG29" i="17"/>
  <c r="BG11" i="17"/>
  <c r="BG9"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41" i="17"/>
  <c r="BH24" i="17"/>
  <c r="BH21" i="17"/>
  <c r="BH38" i="17"/>
  <c r="BH36" i="17"/>
  <c r="BH35" i="17"/>
  <c r="BH13" i="17"/>
  <c r="BH29" i="17"/>
  <c r="BH27" i="17"/>
  <c r="BH12" i="17"/>
  <c r="BI7" i="17"/>
  <c r="BI33" i="17" s="1"/>
  <c r="BH11" i="17"/>
  <c r="BH9" i="17"/>
  <c r="BH14" i="17"/>
  <c r="BH40"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41" i="17"/>
  <c r="BI21" i="17"/>
  <c r="BI38" i="17"/>
  <c r="BI35" i="17"/>
  <c r="BI24" i="17"/>
  <c r="BI36" i="17"/>
  <c r="BI29" i="17"/>
  <c r="BI27" i="17"/>
  <c r="BI11" i="17"/>
  <c r="BI9" i="17"/>
  <c r="BI14" i="17"/>
  <c r="BI40" i="17"/>
  <c r="BI12" i="17"/>
  <c r="BI13" i="17"/>
  <c r="BJ7" i="17"/>
  <c r="BJ33" i="17" s="1"/>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41" i="17"/>
  <c r="BJ24" i="17"/>
  <c r="BJ21" i="17"/>
  <c r="BJ38" i="17"/>
  <c r="BJ36" i="17"/>
  <c r="BJ35" i="17"/>
  <c r="BJ29" i="17"/>
  <c r="BJ27" i="17"/>
  <c r="BJ14" i="17"/>
  <c r="BJ40" i="17"/>
  <c r="BJ13" i="17"/>
  <c r="BJ12" i="17"/>
  <c r="BK7" i="17"/>
  <c r="BK33" i="17" s="1"/>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41" i="17"/>
  <c r="BK24" i="17"/>
  <c r="BK21" i="17"/>
  <c r="BK38" i="17"/>
  <c r="BK36" i="17"/>
  <c r="BK35" i="17"/>
  <c r="BK27" i="17"/>
  <c r="BK14" i="17"/>
  <c r="BK13" i="17"/>
  <c r="BK40" i="17"/>
  <c r="BK29" i="17"/>
  <c r="BK12" i="17"/>
  <c r="BL7" i="17"/>
  <c r="BL33" i="17" s="1"/>
  <c r="BK11" i="17"/>
  <c r="BK9"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41" i="17"/>
  <c r="BL24" i="17"/>
  <c r="BL21" i="17"/>
  <c r="BL38" i="17"/>
  <c r="BL36" i="17"/>
  <c r="BL35" i="17"/>
  <c r="BL13" i="17"/>
  <c r="BL29" i="17"/>
  <c r="BL12" i="17"/>
  <c r="BL14" i="17"/>
  <c r="BL11" i="17"/>
  <c r="BL9" i="17"/>
  <c r="BL27" i="17"/>
  <c r="BL40"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26" i="16" l="1"/>
  <c r="BJ31" i="16"/>
  <c r="BJ9" i="16"/>
  <c r="BJ18" i="16"/>
  <c r="BJ19" i="16"/>
  <c r="BJ27" i="16"/>
  <c r="BJ16" i="16"/>
  <c r="BJ34" i="16"/>
  <c r="BJ17" i="16"/>
  <c r="BJ30" i="16"/>
  <c r="BJ13" i="16"/>
  <c r="BJ22" i="16"/>
  <c r="BJ32" i="16"/>
  <c r="BJ14" i="16"/>
  <c r="BJ15" i="16"/>
  <c r="BJ23" i="16"/>
  <c r="BJ33" i="16"/>
  <c r="BJ11" i="16"/>
  <c r="BK7" i="16"/>
  <c r="BK34" i="16" s="1"/>
  <c r="BJ24" i="16"/>
  <c r="BJ29" i="16"/>
  <c r="BJ20" i="16"/>
  <c r="BJ28" i="16"/>
  <c r="BJ35" i="16"/>
  <c r="BJ12" i="16"/>
  <c r="BJ21" i="16"/>
  <c r="BK35" i="16" l="1"/>
  <c r="BK13" i="16"/>
  <c r="BK20" i="16"/>
  <c r="BK17" i="16"/>
  <c r="BK11" i="16"/>
  <c r="BK18" i="16"/>
  <c r="BK29" i="16"/>
  <c r="BK9" i="16"/>
  <c r="BK22" i="16"/>
  <c r="BK28" i="16"/>
  <c r="BK12" i="16"/>
  <c r="BK16" i="16"/>
  <c r="BK33" i="16"/>
  <c r="BK31" i="16"/>
  <c r="BK21" i="16"/>
  <c r="BK14" i="16"/>
  <c r="BK23" i="16"/>
  <c r="BK24" i="16"/>
  <c r="BK27" i="16"/>
  <c r="BK32" i="16"/>
  <c r="BK15" i="16"/>
  <c r="BL7" i="16"/>
  <c r="BL34" i="16" s="1"/>
  <c r="BK19" i="16"/>
  <c r="BK25" i="16"/>
  <c r="BK26" i="16"/>
  <c r="BK30" i="16"/>
  <c r="BL16" i="16" l="1"/>
  <c r="BL23" i="16"/>
  <c r="BL17" i="16"/>
  <c r="BL27" i="16"/>
  <c r="BL18" i="16"/>
  <c r="BL35" i="16"/>
  <c r="BL26" i="16"/>
  <c r="BL21" i="16"/>
  <c r="BL22" i="16"/>
  <c r="BL31" i="16"/>
  <c r="BL24" i="16"/>
  <c r="BL15" i="16"/>
  <c r="BL32" i="16"/>
  <c r="BL28" i="16"/>
  <c r="BL33" i="16"/>
  <c r="BL13" i="16"/>
  <c r="BL9" i="16"/>
  <c r="BL20" i="16"/>
  <c r="BL29" i="16"/>
  <c r="BL12" i="16"/>
  <c r="BL14" i="16"/>
  <c r="BL11" i="16"/>
  <c r="BL19"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<sst xmlns="http://schemas.openxmlformats.org/spreadsheetml/2006/main" count="184" uniqueCount="70">
  <si>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</si>
  <si>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</si>
  <si>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</si>
  <si>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</si>
  <si>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</si>
  <si>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</si>
  <si>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</si>
  <si>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</si>
  <si>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</si>
  <si>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</si>
  <si>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</si>
  <si>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</si>
  <si>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</si>
  <si>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</si>
  <si>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</si>
  <si>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</si>
  <si>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</si>
  <si>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</si>
  <si>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</si>
  <si>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</si>
  <si>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</si>
  <si>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</si>
  <si>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</si>
  <si>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</si>
  <si>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</si>
  <si>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</si>
  <si>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</si>
  <si>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</si>
  <si>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</si>
  <si>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</si>
  <si>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</si>
  <si>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</si>
  <si>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</si>
  <si>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</si>
  <si>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</si>
  <si>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Gupreet Bawa</t>
  </si>
  <si>
    <t>Hayden Cook</t>
  </si>
  <si>
    <t>Project start date:</t>
  </si>
  <si>
    <t>Scrolling increment:</t>
  </si>
  <si>
    <t>Project Start</t>
  </si>
  <si>
    <t>Final Presentation</t>
  </si>
  <si>
    <t>Web App Deployment</t>
  </si>
  <si>
    <t>Simple Form Deployment</t>
  </si>
  <si>
    <t>Data Collector</t>
  </si>
  <si>
    <t>Database</t>
  </si>
  <si>
    <t>User Login Information</t>
  </si>
  <si>
    <t>User Interface</t>
  </si>
  <si>
    <t>Display Current Weather</t>
  </si>
  <si>
    <t>User Free/Premium Acct Info</t>
  </si>
  <si>
    <t>Convert from English to Metric</t>
  </si>
  <si>
    <t>Upgrade/Downgrade User</t>
  </si>
  <si>
    <t>NOAA API Advisory/Warning Interface</t>
  </si>
  <si>
    <t>Update Username/Password</t>
  </si>
  <si>
    <t>Share weather Information</t>
  </si>
  <si>
    <t>Customize Homepage</t>
  </si>
  <si>
    <t>Specify weather location</t>
  </si>
  <si>
    <t>NOAA API Current Weather Interface</t>
  </si>
  <si>
    <t>NOAA API Forecast Interface</t>
  </si>
  <si>
    <t>Data Analyzer</t>
  </si>
  <si>
    <t>Plot Previous Weather Data</t>
  </si>
  <si>
    <t>NOAA API Past Weather Interface</t>
  </si>
  <si>
    <t>Get Current Location</t>
  </si>
  <si>
    <t>User Login/Logout</t>
  </si>
  <si>
    <t>User Configuration Information
(Acct type, metric/english, favorites, default information)</t>
  </si>
  <si>
    <t>Favorite/Un-Favorite Weather Locations</t>
  </si>
  <si>
    <t>Display Warnings/Advisories for Locations</t>
  </si>
  <si>
    <t>Create User</t>
  </si>
  <si>
    <t>Alpha Sapiens</t>
  </si>
  <si>
    <t>Python Weather App</t>
  </si>
  <si>
    <t>CSCI 5828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</si>
</sst>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0" borderId="0" xfId="0" applyBorder="1" applyAlignment="1">
      <alignment vertical="center"/>
    </xf>
    <xf numFmtId="0" fontId="3" fillId="15" borderId="0" xfId="0" applyFont="1" applyFill="1" applyAlignment="1">
      <alignment horizontal="right" vertical="center"/>
    </xf>
    <xf numFmtId="0" fontId="3" fillId="15" borderId="0" xfId="0" applyFont="1" applyFill="1"/>
    <xf numFmtId="0" fontId="14" fillId="15" borderId="0" xfId="11" applyFont="1" applyFill="1" applyAlignment="1">
      <alignment horizontal="center" vertical="center"/>
    </xf>
    <xf numFmtId="0" fontId="0" fillId="15" borderId="0" xfId="0" applyFill="1"/>
    <xf numFmtId="0" fontId="13" fillId="15" borderId="0" xfId="0" applyFont="1" applyFill="1" applyAlignment="1">
      <alignment horizontal="center" vertical="center"/>
    </xf>
    <xf numFmtId="0" fontId="14" fillId="15"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2" totalsRowShown="0" headerRowDxfId="57" dataDxfId="56">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7" t="s">
        <v>29</v>
      </c>
      <c r="D2" s="127"/>
      <c r="E2" s="127"/>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28" t="s">
        <v>32</v>
      </c>
      <c r="D4" s="128"/>
      <c r="E4" s="128"/>
      <c r="F4" s="106"/>
      <c r="G4" s="7"/>
      <c r="H4" s="7"/>
      <c r="I4" s="7"/>
      <c r="J4" s="7"/>
      <c r="K4" s="7"/>
      <c r="L4" s="7"/>
      <c r="M4" s="7"/>
    </row>
    <row r="5" spans="1:13" s="8" customFormat="1" ht="67.150000000000006" customHeight="1" x14ac:dyDescent="0.4">
      <c r="A5" s="7"/>
      <c r="B5" s="106"/>
      <c r="C5" s="128" t="s">
        <v>33</v>
      </c>
      <c r="D5" s="128"/>
      <c r="E5" s="128"/>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4"/>
  <sheetViews>
    <sheetView showGridLines="0" tabSelected="1" showRuler="0" zoomScaleNormal="100" zoomScalePageLayoutView="70" workbookViewId="0">
      <selection activeCell="D5" sqref="D5"/>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1" t="s">
        <v>68</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25">
      <c r="A3" s="10"/>
      <c r="B3" s="66"/>
      <c r="C3" s="67"/>
      <c r="D3" s="68"/>
      <c r="E3" s="68"/>
      <c r="F3" s="69"/>
      <c r="G3" s="68"/>
      <c r="H3" s="68"/>
      <c r="I3" s="82"/>
      <c r="J3" s="1"/>
      <c r="K3" s="1"/>
      <c r="L3" s="1"/>
    </row>
    <row r="4" spans="1:68" ht="30" customHeight="1" x14ac:dyDescent="0.25">
      <c r="A4" s="10"/>
      <c r="B4" s="70" t="s">
        <v>67</v>
      </c>
      <c r="C4" s="71"/>
      <c r="D4" s="72"/>
      <c r="E4" s="73"/>
      <c r="F4" s="74"/>
      <c r="G4" s="145"/>
      <c r="H4" s="146"/>
      <c r="I4" s="147"/>
      <c r="J4" s="147"/>
      <c r="K4" s="147"/>
      <c r="L4" s="147"/>
      <c r="M4" s="148"/>
      <c r="N4" s="149"/>
      <c r="O4" s="149"/>
      <c r="P4" s="149"/>
      <c r="Q4" s="149"/>
      <c r="R4" s="148"/>
      <c r="S4" s="150"/>
      <c r="T4" s="150"/>
      <c r="U4" s="150"/>
      <c r="V4" s="150"/>
      <c r="W4" s="148"/>
      <c r="X4" s="150"/>
      <c r="Y4" s="150"/>
      <c r="Z4" s="150"/>
      <c r="AA4" s="150"/>
      <c r="AB4" s="148"/>
      <c r="AC4" s="149"/>
      <c r="AD4" s="149"/>
      <c r="AE4" s="149"/>
      <c r="AF4" s="149"/>
      <c r="AG4" s="148"/>
    </row>
    <row r="5" spans="1:68" ht="30" customHeight="1" x14ac:dyDescent="0.25">
      <c r="A5" s="10"/>
      <c r="B5" s="124" t="s">
        <v>69</v>
      </c>
      <c r="C5" s="72"/>
      <c r="D5" s="72"/>
      <c r="E5" s="73"/>
      <c r="F5" s="74"/>
      <c r="G5" s="73"/>
      <c r="H5" s="73"/>
    </row>
    <row r="6" spans="1:68" ht="30" customHeight="1" x14ac:dyDescent="0.35">
      <c r="A6" s="10"/>
      <c r="B6" s="77" t="s">
        <v>37</v>
      </c>
      <c r="C6" s="78">
        <v>44994</v>
      </c>
      <c r="D6" s="79"/>
      <c r="E6" s="73"/>
      <c r="F6" s="74"/>
      <c r="G6" s="73"/>
      <c r="H6" s="73"/>
      <c r="I6" s="89" t="str">
        <f ca="1">TEXT(I7,"mmmm")</f>
        <v>March</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April</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38</v>
      </c>
      <c r="C7" s="80">
        <v>0</v>
      </c>
      <c r="D7" s="72"/>
      <c r="E7" s="73"/>
      <c r="F7" s="73"/>
      <c r="G7" s="73"/>
      <c r="H7" s="81"/>
      <c r="I7" s="96">
        <f ca="1">IFERROR(Project_Start+Scrolling_Increment,TODAY())</f>
        <v>44994</v>
      </c>
      <c r="J7" s="97">
        <f ca="1">I7+1</f>
        <v>44995</v>
      </c>
      <c r="K7" s="97">
        <f t="shared" ref="K7:AX7" ca="1" si="0">J7+1</f>
        <v>44996</v>
      </c>
      <c r="L7" s="97">
        <f t="shared" ca="1" si="0"/>
        <v>44997</v>
      </c>
      <c r="M7" s="97">
        <f t="shared" ca="1" si="0"/>
        <v>44998</v>
      </c>
      <c r="N7" s="97">
        <f t="shared" ca="1" si="0"/>
        <v>44999</v>
      </c>
      <c r="O7" s="98">
        <f t="shared" ca="1" si="0"/>
        <v>45000</v>
      </c>
      <c r="P7" s="97">
        <f ca="1">O7+1</f>
        <v>45001</v>
      </c>
      <c r="Q7" s="97">
        <f ca="1">P7+1</f>
        <v>45002</v>
      </c>
      <c r="R7" s="97">
        <f t="shared" ca="1" si="0"/>
        <v>45003</v>
      </c>
      <c r="S7" s="97">
        <f t="shared" ca="1" si="0"/>
        <v>45004</v>
      </c>
      <c r="T7" s="97">
        <f t="shared" ca="1" si="0"/>
        <v>45005</v>
      </c>
      <c r="U7" s="97">
        <f t="shared" ca="1" si="0"/>
        <v>45006</v>
      </c>
      <c r="V7" s="98">
        <f t="shared" ca="1" si="0"/>
        <v>45007</v>
      </c>
      <c r="W7" s="97">
        <f ca="1">V7+1</f>
        <v>45008</v>
      </c>
      <c r="X7" s="97">
        <f ca="1">W7+1</f>
        <v>45009</v>
      </c>
      <c r="Y7" s="97">
        <f t="shared" ca="1" si="0"/>
        <v>45010</v>
      </c>
      <c r="Z7" s="97">
        <f t="shared" ca="1" si="0"/>
        <v>45011</v>
      </c>
      <c r="AA7" s="97">
        <f t="shared" ca="1" si="0"/>
        <v>45012</v>
      </c>
      <c r="AB7" s="97">
        <f t="shared" ca="1" si="0"/>
        <v>45013</v>
      </c>
      <c r="AC7" s="98">
        <f t="shared" ca="1" si="0"/>
        <v>45014</v>
      </c>
      <c r="AD7" s="97">
        <f ca="1">AC7+1</f>
        <v>45015</v>
      </c>
      <c r="AE7" s="97">
        <f ca="1">AD7+1</f>
        <v>45016</v>
      </c>
      <c r="AF7" s="97">
        <f t="shared" ca="1" si="0"/>
        <v>45017</v>
      </c>
      <c r="AG7" s="97">
        <f t="shared" ca="1" si="0"/>
        <v>45018</v>
      </c>
      <c r="AH7" s="97">
        <f t="shared" ca="1" si="0"/>
        <v>45019</v>
      </c>
      <c r="AI7" s="97">
        <f t="shared" ca="1" si="0"/>
        <v>45020</v>
      </c>
      <c r="AJ7" s="98">
        <f t="shared" ca="1" si="0"/>
        <v>45021</v>
      </c>
      <c r="AK7" s="97">
        <f ca="1">AJ7+1</f>
        <v>45022</v>
      </c>
      <c r="AL7" s="97">
        <f ca="1">AK7+1</f>
        <v>45023</v>
      </c>
      <c r="AM7" s="97">
        <f t="shared" ca="1" si="0"/>
        <v>45024</v>
      </c>
      <c r="AN7" s="97">
        <f t="shared" ca="1" si="0"/>
        <v>45025</v>
      </c>
      <c r="AO7" s="97">
        <f t="shared" ca="1" si="0"/>
        <v>45026</v>
      </c>
      <c r="AP7" s="97">
        <f t="shared" ca="1" si="0"/>
        <v>45027</v>
      </c>
      <c r="AQ7" s="98">
        <f t="shared" ca="1" si="0"/>
        <v>45028</v>
      </c>
      <c r="AR7" s="97">
        <f ca="1">AQ7+1</f>
        <v>45029</v>
      </c>
      <c r="AS7" s="97">
        <f ca="1">AR7+1</f>
        <v>45030</v>
      </c>
      <c r="AT7" s="97">
        <f t="shared" ca="1" si="0"/>
        <v>45031</v>
      </c>
      <c r="AU7" s="97">
        <f t="shared" ca="1" si="0"/>
        <v>45032</v>
      </c>
      <c r="AV7" s="97">
        <f t="shared" ca="1" si="0"/>
        <v>45033</v>
      </c>
      <c r="AW7" s="97">
        <f t="shared" ca="1" si="0"/>
        <v>45034</v>
      </c>
      <c r="AX7" s="98">
        <f t="shared" ca="1" si="0"/>
        <v>45035</v>
      </c>
      <c r="AY7" s="97">
        <f ca="1">AX7+1</f>
        <v>45036</v>
      </c>
      <c r="AZ7" s="97">
        <f ca="1">AY7+1</f>
        <v>45037</v>
      </c>
      <c r="BA7" s="97">
        <f t="shared" ref="BA7:BE7" ca="1" si="1">AZ7+1</f>
        <v>45038</v>
      </c>
      <c r="BB7" s="97">
        <f t="shared" ca="1" si="1"/>
        <v>45039</v>
      </c>
      <c r="BC7" s="97">
        <f t="shared" ca="1" si="1"/>
        <v>45040</v>
      </c>
      <c r="BD7" s="97">
        <f t="shared" ca="1" si="1"/>
        <v>45041</v>
      </c>
      <c r="BE7" s="98">
        <f t="shared" ca="1" si="1"/>
        <v>45042</v>
      </c>
      <c r="BF7" s="97">
        <f ca="1">BE7+1</f>
        <v>45043</v>
      </c>
      <c r="BG7" s="97">
        <f ca="1">BF7+1</f>
        <v>45044</v>
      </c>
      <c r="BH7" s="97">
        <f t="shared" ref="BH7:BL7" ca="1" si="2">BG7+1</f>
        <v>45045</v>
      </c>
      <c r="BI7" s="97">
        <f t="shared" ca="1" si="2"/>
        <v>45046</v>
      </c>
      <c r="BJ7" s="97">
        <f t="shared" ca="1" si="2"/>
        <v>45047</v>
      </c>
      <c r="BK7" s="97">
        <f t="shared" ca="1" si="2"/>
        <v>45048</v>
      </c>
      <c r="BL7" s="98">
        <f t="shared" ca="1" si="2"/>
        <v>45049</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12" t="s">
        <v>18</v>
      </c>
      <c r="C9" s="113" t="s">
        <v>6</v>
      </c>
      <c r="D9" s="113" t="s">
        <v>19</v>
      </c>
      <c r="E9" s="113" t="s">
        <v>9</v>
      </c>
      <c r="F9" s="113" t="s">
        <v>10</v>
      </c>
      <c r="G9" s="113" t="s">
        <v>20</v>
      </c>
      <c r="H9" s="86"/>
      <c r="I9" s="104" t="str">
        <f t="shared" ref="I9:BL9" ca="1" si="3">LEFT(TEXT(I7,"ddd"),1)</f>
        <v>T</v>
      </c>
      <c r="J9" s="104" t="str">
        <f t="shared" ca="1" si="3"/>
        <v>F</v>
      </c>
      <c r="K9" s="104" t="str">
        <f t="shared" ca="1" si="3"/>
        <v>S</v>
      </c>
      <c r="L9" s="104" t="str">
        <f t="shared" ca="1" si="3"/>
        <v>S</v>
      </c>
      <c r="M9" s="104" t="str">
        <f t="shared" ca="1" si="3"/>
        <v>M</v>
      </c>
      <c r="N9" s="104" t="str">
        <f t="shared" ca="1" si="3"/>
        <v>T</v>
      </c>
      <c r="O9" s="104" t="str">
        <f t="shared" ca="1" si="3"/>
        <v>W</v>
      </c>
      <c r="P9" s="104" t="str">
        <f t="shared" ca="1" si="3"/>
        <v>T</v>
      </c>
      <c r="Q9" s="104" t="str">
        <f t="shared" ca="1" si="3"/>
        <v>F</v>
      </c>
      <c r="R9" s="104" t="str">
        <f t="shared" ca="1" si="3"/>
        <v>S</v>
      </c>
      <c r="S9" s="104" t="str">
        <f t="shared" ca="1" si="3"/>
        <v>S</v>
      </c>
      <c r="T9" s="104" t="str">
        <f t="shared" ca="1" si="3"/>
        <v>M</v>
      </c>
      <c r="U9" s="104" t="str">
        <f t="shared" ca="1" si="3"/>
        <v>T</v>
      </c>
      <c r="V9" s="104" t="str">
        <f t="shared" ca="1" si="3"/>
        <v>W</v>
      </c>
      <c r="W9" s="104" t="str">
        <f t="shared" ca="1" si="3"/>
        <v>T</v>
      </c>
      <c r="X9" s="104" t="str">
        <f t="shared" ca="1" si="3"/>
        <v>F</v>
      </c>
      <c r="Y9" s="104" t="str">
        <f t="shared" ca="1" si="3"/>
        <v>S</v>
      </c>
      <c r="Z9" s="104" t="str">
        <f t="shared" ca="1" si="3"/>
        <v>S</v>
      </c>
      <c r="AA9" s="104" t="str">
        <f t="shared" ca="1" si="3"/>
        <v>M</v>
      </c>
      <c r="AB9" s="104" t="str">
        <f t="shared" ca="1" si="3"/>
        <v>T</v>
      </c>
      <c r="AC9" s="104" t="str">
        <f t="shared" ca="1" si="3"/>
        <v>W</v>
      </c>
      <c r="AD9" s="104" t="str">
        <f t="shared" ca="1" si="3"/>
        <v>T</v>
      </c>
      <c r="AE9" s="104" t="str">
        <f t="shared" ca="1" si="3"/>
        <v>F</v>
      </c>
      <c r="AF9" s="104" t="str">
        <f t="shared" ca="1" si="3"/>
        <v>S</v>
      </c>
      <c r="AG9" s="104" t="str">
        <f t="shared" ca="1" si="3"/>
        <v>S</v>
      </c>
      <c r="AH9" s="104" t="str">
        <f t="shared" ca="1" si="3"/>
        <v>M</v>
      </c>
      <c r="AI9" s="104" t="str">
        <f t="shared" ca="1" si="3"/>
        <v>T</v>
      </c>
      <c r="AJ9" s="104" t="str">
        <f t="shared" ca="1" si="3"/>
        <v>W</v>
      </c>
      <c r="AK9" s="104" t="str">
        <f t="shared" ca="1" si="3"/>
        <v>T</v>
      </c>
      <c r="AL9" s="104" t="str">
        <f t="shared" ca="1" si="3"/>
        <v>F</v>
      </c>
      <c r="AM9" s="104" t="str">
        <f t="shared" ca="1" si="3"/>
        <v>S</v>
      </c>
      <c r="AN9" s="104" t="str">
        <f t="shared" ca="1" si="3"/>
        <v>S</v>
      </c>
      <c r="AO9" s="104" t="str">
        <f t="shared" ca="1" si="3"/>
        <v>M</v>
      </c>
      <c r="AP9" s="104" t="str">
        <f t="shared" ca="1" si="3"/>
        <v>T</v>
      </c>
      <c r="AQ9" s="104" t="str">
        <f t="shared" ca="1" si="3"/>
        <v>W</v>
      </c>
      <c r="AR9" s="104" t="str">
        <f t="shared" ca="1" si="3"/>
        <v>T</v>
      </c>
      <c r="AS9" s="104" t="str">
        <f t="shared" ca="1" si="3"/>
        <v>F</v>
      </c>
      <c r="AT9" s="104" t="str">
        <f t="shared" ca="1" si="3"/>
        <v>S</v>
      </c>
      <c r="AU9" s="104" t="str">
        <f t="shared" ca="1" si="3"/>
        <v>S</v>
      </c>
      <c r="AV9" s="104" t="str">
        <f t="shared" ca="1" si="3"/>
        <v>M</v>
      </c>
      <c r="AW9" s="104" t="str">
        <f t="shared" ca="1" si="3"/>
        <v>T</v>
      </c>
      <c r="AX9" s="104" t="str">
        <f t="shared" ca="1" si="3"/>
        <v>W</v>
      </c>
      <c r="AY9" s="104" t="str">
        <f t="shared" ca="1" si="3"/>
        <v>T</v>
      </c>
      <c r="AZ9" s="104" t="str">
        <f t="shared" ca="1" si="3"/>
        <v>F</v>
      </c>
      <c r="BA9" s="104" t="str">
        <f t="shared" ca="1" si="3"/>
        <v>S</v>
      </c>
      <c r="BB9" s="104" t="str">
        <f t="shared" ca="1" si="3"/>
        <v>S</v>
      </c>
      <c r="BC9" s="104" t="str">
        <f t="shared" ca="1" si="3"/>
        <v>M</v>
      </c>
      <c r="BD9" s="104" t="str">
        <f t="shared" ca="1" si="3"/>
        <v>T</v>
      </c>
      <c r="BE9" s="104" t="str">
        <f t="shared" ca="1" si="3"/>
        <v>W</v>
      </c>
      <c r="BF9" s="104" t="str">
        <f t="shared" ca="1" si="3"/>
        <v>T</v>
      </c>
      <c r="BG9" s="104" t="str">
        <f t="shared" ca="1" si="3"/>
        <v>F</v>
      </c>
      <c r="BH9" s="104" t="str">
        <f t="shared" ca="1" si="3"/>
        <v>S</v>
      </c>
      <c r="BI9" s="104" t="str">
        <f t="shared" ca="1" si="3"/>
        <v>S</v>
      </c>
      <c r="BJ9" s="104" t="str">
        <f t="shared" ca="1" si="3"/>
        <v>M</v>
      </c>
      <c r="BK9" s="104" t="str">
        <f t="shared" ca="1" si="3"/>
        <v>T</v>
      </c>
      <c r="BL9" s="104" t="str">
        <f t="shared" ca="1" si="3"/>
        <v>W</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18.75" x14ac:dyDescent="0.25">
      <c r="A11" s="10"/>
      <c r="B11" s="122" t="s">
        <v>39</v>
      </c>
      <c r="C11" s="57"/>
      <c r="D11" s="57"/>
      <c r="E11" s="58"/>
      <c r="F11" s="59"/>
      <c r="G11" s="60"/>
      <c r="H11" s="57"/>
      <c r="I11" s="26" t="str">
        <f t="shared" ref="I11:X29"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9"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9"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9"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144"/>
    </row>
    <row r="12" spans="1:68" s="1" customFormat="1" ht="15" x14ac:dyDescent="0.25">
      <c r="A12" s="10"/>
      <c r="B12" s="123" t="s">
        <v>39</v>
      </c>
      <c r="C12" s="57" t="s">
        <v>8</v>
      </c>
      <c r="D12" s="57"/>
      <c r="E12" s="58"/>
      <c r="F12" s="59">
        <v>45001</v>
      </c>
      <c r="G12" s="60">
        <v>1</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f t="shared" ca="1" si="4"/>
        <v>1</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18.75" x14ac:dyDescent="0.25">
      <c r="A13" s="10"/>
      <c r="B13" s="122" t="s">
        <v>41</v>
      </c>
      <c r="C13" s="57"/>
      <c r="D13" s="57"/>
      <c r="E13" s="58"/>
      <c r="F13" s="59"/>
      <c r="G13" s="60"/>
      <c r="H13" s="57"/>
      <c r="I13" s="26" t="str">
        <f t="shared" ref="I13:I29"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15" x14ac:dyDescent="0.25">
      <c r="A14" s="10"/>
      <c r="B14" s="123" t="s">
        <v>42</v>
      </c>
      <c r="C14" s="57" t="s">
        <v>14</v>
      </c>
      <c r="D14" s="57"/>
      <c r="E14" s="58">
        <v>1</v>
      </c>
      <c r="F14" s="59">
        <f>F12</f>
        <v>45001</v>
      </c>
      <c r="G14" s="60">
        <v>7</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18.75" x14ac:dyDescent="0.25">
      <c r="A15" s="9"/>
      <c r="B15" s="122" t="s">
        <v>46</v>
      </c>
      <c r="C15" s="57"/>
      <c r="D15" s="57"/>
      <c r="E15" s="58"/>
      <c r="F15" s="59"/>
      <c r="G15" s="60"/>
      <c r="H15" s="57"/>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8" s="1" customFormat="1" ht="15" x14ac:dyDescent="0.25">
      <c r="A16" s="9"/>
      <c r="B16" s="123" t="s">
        <v>66</v>
      </c>
      <c r="C16" s="57" t="s">
        <v>14</v>
      </c>
      <c r="D16" s="57"/>
      <c r="E16" s="58"/>
      <c r="F16" s="59">
        <f>F14+G14</f>
        <v>45008</v>
      </c>
      <c r="G16" s="60">
        <v>3</v>
      </c>
      <c r="H16" s="57"/>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1" customFormat="1" ht="15" x14ac:dyDescent="0.25">
      <c r="A17" s="9"/>
      <c r="B17" s="123" t="s">
        <v>62</v>
      </c>
      <c r="C17" s="57" t="s">
        <v>14</v>
      </c>
      <c r="D17" s="57"/>
      <c r="E17" s="58"/>
      <c r="F17" s="59">
        <f>F14+G14</f>
        <v>45008</v>
      </c>
      <c r="G17" s="60">
        <v>3</v>
      </c>
      <c r="H17" s="57"/>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1" customFormat="1" ht="15" x14ac:dyDescent="0.25">
      <c r="A18" s="9"/>
      <c r="B18" s="123" t="s">
        <v>52</v>
      </c>
      <c r="C18" s="57" t="s">
        <v>14</v>
      </c>
      <c r="D18" s="57"/>
      <c r="E18" s="58"/>
      <c r="F18" s="59">
        <f>F17+G17</f>
        <v>45011</v>
      </c>
      <c r="G18" s="60">
        <v>3</v>
      </c>
      <c r="H18" s="57"/>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1" customFormat="1" ht="15" x14ac:dyDescent="0.25">
      <c r="A19" s="9"/>
      <c r="B19" s="123" t="s">
        <v>50</v>
      </c>
      <c r="C19" s="57" t="s">
        <v>14</v>
      </c>
      <c r="D19" s="57"/>
      <c r="E19" s="58"/>
      <c r="F19" s="59">
        <f>F18</f>
        <v>45011</v>
      </c>
      <c r="G19" s="60">
        <v>3</v>
      </c>
      <c r="H19" s="57"/>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1" customFormat="1" ht="15" x14ac:dyDescent="0.25">
      <c r="A20" s="9"/>
      <c r="B20" s="123" t="s">
        <v>55</v>
      </c>
      <c r="C20" s="57" t="s">
        <v>14</v>
      </c>
      <c r="D20" s="57"/>
      <c r="E20" s="58"/>
      <c r="F20" s="59">
        <f>F18</f>
        <v>45011</v>
      </c>
      <c r="G20" s="60">
        <v>3</v>
      </c>
      <c r="H20" s="57"/>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1" customFormat="1" ht="15" x14ac:dyDescent="0.25">
      <c r="A21" s="9"/>
      <c r="B21" s="123" t="s">
        <v>47</v>
      </c>
      <c r="C21" s="57" t="s">
        <v>14</v>
      </c>
      <c r="D21" s="57"/>
      <c r="E21" s="58"/>
      <c r="F21" s="59">
        <f>F20+G20</f>
        <v>45014</v>
      </c>
      <c r="G21" s="60">
        <v>4</v>
      </c>
      <c r="H21" s="57"/>
      <c r="I21" s="26" t="str">
        <f ca="1">IF(AND($C21="Goal",I$7&gt;=$F21,I$7&lt;=$F21+$G21-1),2,IF(AND($C21="Milestone",I$7&gt;=$F21,I$7&lt;=$F21+$G21-1),1,""))</f>
        <v/>
      </c>
      <c r="J21" s="26" t="str">
        <f ca="1">IF(AND($C21="Goal",J$7&gt;=$F21,J$7&lt;=$F21+$G21-1),2,IF(AND($C21="Milestone",J$7&gt;=$F21,J$7&lt;=$F21+$G21-1),1,""))</f>
        <v/>
      </c>
      <c r="K21" s="26" t="str">
        <f ca="1">IF(AND($C21="Goal",K$7&gt;=$F21,K$7&lt;=$F21+$G21-1),2,IF(AND($C21="Milestone",K$7&gt;=$F21,K$7&lt;=$F21+$G21-1),1,""))</f>
        <v/>
      </c>
      <c r="L21" s="26" t="str">
        <f ca="1">IF(AND($C21="Goal",L$7&gt;=$F21,L$7&lt;=$F21+$G21-1),2,IF(AND($C21="Milestone",L$7&gt;=$F21,L$7&lt;=$F21+$G21-1),1,""))</f>
        <v/>
      </c>
      <c r="M21" s="26" t="str">
        <f ca="1">IF(AND($C21="Goal",M$7&gt;=$F21,M$7&lt;=$F21+$G21-1),2,IF(AND($C21="Milestone",M$7&gt;=$F21,M$7&lt;=$F21+$G21-1),1,""))</f>
        <v/>
      </c>
      <c r="N21" s="26" t="str">
        <f ca="1">IF(AND($C21="Goal",N$7&gt;=$F21,N$7&lt;=$F21+$G21-1),2,IF(AND($C21="Milestone",N$7&gt;=$F21,N$7&lt;=$F21+$G21-1),1,""))</f>
        <v/>
      </c>
      <c r="O21" s="26" t="str">
        <f ca="1">IF(AND($C21="Goal",O$7&gt;=$F21,O$7&lt;=$F21+$G21-1),2,IF(AND($C21="Milestone",O$7&gt;=$F21,O$7&lt;=$F21+$G21-1),1,""))</f>
        <v/>
      </c>
      <c r="P21" s="26" t="str">
        <f ca="1">IF(AND($C21="Goal",P$7&gt;=$F21,P$7&lt;=$F21+$G21-1),2,IF(AND($C21="Milestone",P$7&gt;=$F21,P$7&lt;=$F21+$G21-1),1,""))</f>
        <v/>
      </c>
      <c r="Q21" s="26" t="str">
        <f ca="1">IF(AND($C21="Goal",Q$7&gt;=$F21,Q$7&lt;=$F21+$G21-1),2,IF(AND($C21="Milestone",Q$7&gt;=$F21,Q$7&lt;=$F21+$G21-1),1,""))</f>
        <v/>
      </c>
      <c r="R21" s="26" t="str">
        <f ca="1">IF(AND($C21="Goal",R$7&gt;=$F21,R$7&lt;=$F21+$G21-1),2,IF(AND($C21="Milestone",R$7&gt;=$F21,R$7&lt;=$F21+$G21-1),1,""))</f>
        <v/>
      </c>
      <c r="S21" s="26" t="str">
        <f ca="1">IF(AND($C21="Goal",S$7&gt;=$F21,S$7&lt;=$F21+$G21-1),2,IF(AND($C21="Milestone",S$7&gt;=$F21,S$7&lt;=$F21+$G21-1),1,""))</f>
        <v/>
      </c>
      <c r="T21" s="26" t="str">
        <f ca="1">IF(AND($C21="Goal",T$7&gt;=$F21,T$7&lt;=$F21+$G21-1),2,IF(AND($C21="Milestone",T$7&gt;=$F21,T$7&lt;=$F21+$G21-1),1,""))</f>
        <v/>
      </c>
      <c r="U21" s="26" t="str">
        <f ca="1">IF(AND($C21="Goal",U$7&gt;=$F21,U$7&lt;=$F21+$G21-1),2,IF(AND($C21="Milestone",U$7&gt;=$F21,U$7&lt;=$F21+$G21-1),1,""))</f>
        <v/>
      </c>
      <c r="V21" s="26" t="str">
        <f ca="1">IF(AND($C21="Goal",V$7&gt;=$F21,V$7&lt;=$F21+$G21-1),2,IF(AND($C21="Milestone",V$7&gt;=$F21,V$7&lt;=$F21+$G21-1),1,""))</f>
        <v/>
      </c>
      <c r="W21" s="26" t="str">
        <f ca="1">IF(AND($C21="Goal",W$7&gt;=$F21,W$7&lt;=$F21+$G21-1),2,IF(AND($C21="Milestone",W$7&gt;=$F21,W$7&lt;=$F21+$G21-1),1,""))</f>
        <v/>
      </c>
      <c r="X21" s="26" t="str">
        <f ca="1">IF(AND($C21="Goal",X$7&gt;=$F21,X$7&lt;=$F21+$G21-1),2,IF(AND($C21="Milestone",X$7&gt;=$F21,X$7&lt;=$F21+$G21-1),1,""))</f>
        <v/>
      </c>
      <c r="Y21" s="26" t="str">
        <f ca="1">IF(AND($C21="Goal",Y$7&gt;=$F21,Y$7&lt;=$F21+$G21-1),2,IF(AND($C21="Milestone",Y$7&gt;=$F21,Y$7&lt;=$F21+$G21-1),1,""))</f>
        <v/>
      </c>
      <c r="Z21" s="26" t="str">
        <f ca="1">IF(AND($C21="Goal",Z$7&gt;=$F21,Z$7&lt;=$F21+$G21-1),2,IF(AND($C21="Milestone",Z$7&gt;=$F21,Z$7&lt;=$F21+$G21-1),1,""))</f>
        <v/>
      </c>
      <c r="AA21" s="26" t="str">
        <f ca="1">IF(AND($C21="Goal",AA$7&gt;=$F21,AA$7&lt;=$F21+$G21-1),2,IF(AND($C21="Milestone",AA$7&gt;=$F21,AA$7&lt;=$F21+$G21-1),1,""))</f>
        <v/>
      </c>
      <c r="AB21" s="26" t="str">
        <f ca="1">IF(AND($C21="Goal",AB$7&gt;=$F21,AB$7&lt;=$F21+$G21-1),2,IF(AND($C21="Milestone",AB$7&gt;=$F21,AB$7&lt;=$F21+$G21-1),1,""))</f>
        <v/>
      </c>
      <c r="AC21" s="26" t="str">
        <f ca="1">IF(AND($C21="Goal",AC$7&gt;=$F21,AC$7&lt;=$F21+$G21-1),2,IF(AND($C21="Milestone",AC$7&gt;=$F21,AC$7&lt;=$F21+$G21-1),1,""))</f>
        <v/>
      </c>
      <c r="AD21" s="26" t="str">
        <f ca="1">IF(AND($C21="Goal",AD$7&gt;=$F21,AD$7&lt;=$F21+$G21-1),2,IF(AND($C21="Milestone",AD$7&gt;=$F21,AD$7&lt;=$F21+$G21-1),1,""))</f>
        <v/>
      </c>
      <c r="AE21" s="26" t="str">
        <f ca="1">IF(AND($C21="Goal",AE$7&gt;=$F21,AE$7&lt;=$F21+$G21-1),2,IF(AND($C21="Milestone",AE$7&gt;=$F21,AE$7&lt;=$F21+$G21-1),1,""))</f>
        <v/>
      </c>
      <c r="AF21" s="26" t="str">
        <f ca="1">IF(AND($C21="Goal",AF$7&gt;=$F21,AF$7&lt;=$F21+$G21-1),2,IF(AND($C21="Milestone",AF$7&gt;=$F21,AF$7&lt;=$F21+$G21-1),1,""))</f>
        <v/>
      </c>
      <c r="AG21" s="26" t="str">
        <f ca="1">IF(AND($C21="Goal",AG$7&gt;=$F21,AG$7&lt;=$F21+$G21-1),2,IF(AND($C21="Milestone",AG$7&gt;=$F21,AG$7&lt;=$F21+$G21-1),1,""))</f>
        <v/>
      </c>
      <c r="AH21" s="26" t="str">
        <f ca="1">IF(AND($C21="Goal",AH$7&gt;=$F21,AH$7&lt;=$F21+$G21-1),2,IF(AND($C21="Milestone",AH$7&gt;=$F21,AH$7&lt;=$F21+$G21-1),1,""))</f>
        <v/>
      </c>
      <c r="AI21" s="26" t="str">
        <f ca="1">IF(AND($C21="Goal",AI$7&gt;=$F21,AI$7&lt;=$F21+$G21-1),2,IF(AND($C21="Milestone",AI$7&gt;=$F21,AI$7&lt;=$F21+$G21-1),1,""))</f>
        <v/>
      </c>
      <c r="AJ21" s="26" t="str">
        <f ca="1">IF(AND($C21="Goal",AJ$7&gt;=$F21,AJ$7&lt;=$F21+$G21-1),2,IF(AND($C21="Milestone",AJ$7&gt;=$F21,AJ$7&lt;=$F21+$G21-1),1,""))</f>
        <v/>
      </c>
      <c r="AK21" s="26" t="str">
        <f ca="1">IF(AND($C21="Goal",AK$7&gt;=$F21,AK$7&lt;=$F21+$G21-1),2,IF(AND($C21="Milestone",AK$7&gt;=$F21,AK$7&lt;=$F21+$G21-1),1,""))</f>
        <v/>
      </c>
      <c r="AL21" s="26" t="str">
        <f ca="1">IF(AND($C21="Goal",AL$7&gt;=$F21,AL$7&lt;=$F21+$G21-1),2,IF(AND($C21="Milestone",AL$7&gt;=$F21,AL$7&lt;=$F21+$G21-1),1,""))</f>
        <v/>
      </c>
      <c r="AM21" s="26" t="str">
        <f ca="1">IF(AND($C21="Goal",AM$7&gt;=$F21,AM$7&lt;=$F21+$G21-1),2,IF(AND($C21="Milestone",AM$7&gt;=$F21,AM$7&lt;=$F21+$G21-1),1,""))</f>
        <v/>
      </c>
      <c r="AN21" s="26" t="str">
        <f ca="1">IF(AND($C21="Goal",AN$7&gt;=$F21,AN$7&lt;=$F21+$G21-1),2,IF(AND($C21="Milestone",AN$7&gt;=$F21,AN$7&lt;=$F21+$G21-1),1,""))</f>
        <v/>
      </c>
      <c r="AO21" s="26" t="str">
        <f ca="1">IF(AND($C21="Goal",AO$7&gt;=$F21,AO$7&lt;=$F21+$G21-1),2,IF(AND($C21="Milestone",AO$7&gt;=$F21,AO$7&lt;=$F21+$G21-1),1,""))</f>
        <v/>
      </c>
      <c r="AP21" s="26" t="str">
        <f ca="1">IF(AND($C21="Goal",AP$7&gt;=$F21,AP$7&lt;=$F21+$G21-1),2,IF(AND($C21="Milestone",AP$7&gt;=$F21,AP$7&lt;=$F21+$G21-1),1,""))</f>
        <v/>
      </c>
      <c r="AQ21" s="26" t="str">
        <f ca="1">IF(AND($C21="Goal",AQ$7&gt;=$F21,AQ$7&lt;=$F21+$G21-1),2,IF(AND($C21="Milestone",AQ$7&gt;=$F21,AQ$7&lt;=$F21+$G21-1),1,""))</f>
        <v/>
      </c>
      <c r="AR21" s="26" t="str">
        <f ca="1">IF(AND($C21="Goal",AR$7&gt;=$F21,AR$7&lt;=$F21+$G21-1),2,IF(AND($C21="Milestone",AR$7&gt;=$F21,AR$7&lt;=$F21+$G21-1),1,""))</f>
        <v/>
      </c>
      <c r="AS21" s="26" t="str">
        <f ca="1">IF(AND($C21="Goal",AS$7&gt;=$F21,AS$7&lt;=$F21+$G21-1),2,IF(AND($C21="Milestone",AS$7&gt;=$F21,AS$7&lt;=$F21+$G21-1),1,""))</f>
        <v/>
      </c>
      <c r="AT21" s="26" t="str">
        <f ca="1">IF(AND($C21="Goal",AT$7&gt;=$F21,AT$7&lt;=$F21+$G21-1),2,IF(AND($C21="Milestone",AT$7&gt;=$F21,AT$7&lt;=$F21+$G21-1),1,""))</f>
        <v/>
      </c>
      <c r="AU21" s="26" t="str">
        <f ca="1">IF(AND($C21="Goal",AU$7&gt;=$F21,AU$7&lt;=$F21+$G21-1),2,IF(AND($C21="Milestone",AU$7&gt;=$F21,AU$7&lt;=$F21+$G21-1),1,""))</f>
        <v/>
      </c>
      <c r="AV21" s="26" t="str">
        <f ca="1">IF(AND($C21="Goal",AV$7&gt;=$F21,AV$7&lt;=$F21+$G21-1),2,IF(AND($C21="Milestone",AV$7&gt;=$F21,AV$7&lt;=$F21+$G21-1),1,""))</f>
        <v/>
      </c>
      <c r="AW21" s="26" t="str">
        <f ca="1">IF(AND($C21="Goal",AW$7&gt;=$F21,AW$7&lt;=$F21+$G21-1),2,IF(AND($C21="Milestone",AW$7&gt;=$F21,AW$7&lt;=$F21+$G21-1),1,""))</f>
        <v/>
      </c>
      <c r="AX21" s="26" t="str">
        <f ca="1">IF(AND($C21="Goal",AX$7&gt;=$F21,AX$7&lt;=$F21+$G21-1),2,IF(AND($C21="Milestone",AX$7&gt;=$F21,AX$7&lt;=$F21+$G21-1),1,""))</f>
        <v/>
      </c>
      <c r="AY21" s="26" t="str">
        <f ca="1">IF(AND($C21="Goal",AY$7&gt;=$F21,AY$7&lt;=$F21+$G21-1),2,IF(AND($C21="Milestone",AY$7&gt;=$F21,AY$7&lt;=$F21+$G21-1),1,""))</f>
        <v/>
      </c>
      <c r="AZ21" s="26" t="str">
        <f ca="1">IF(AND($C21="Goal",AZ$7&gt;=$F21,AZ$7&lt;=$F21+$G21-1),2,IF(AND($C21="Milestone",AZ$7&gt;=$F21,AZ$7&lt;=$F21+$G21-1),1,""))</f>
        <v/>
      </c>
      <c r="BA21" s="26" t="str">
        <f ca="1">IF(AND($C21="Goal",BA$7&gt;=$F21,BA$7&lt;=$F21+$G21-1),2,IF(AND($C21="Milestone",BA$7&gt;=$F21,BA$7&lt;=$F21+$G21-1),1,""))</f>
        <v/>
      </c>
      <c r="BB21" s="26" t="str">
        <f ca="1">IF(AND($C21="Goal",BB$7&gt;=$F21,BB$7&lt;=$F21+$G21-1),2,IF(AND($C21="Milestone",BB$7&gt;=$F21,BB$7&lt;=$F21+$G21-1),1,""))</f>
        <v/>
      </c>
      <c r="BC21" s="26" t="str">
        <f ca="1">IF(AND($C21="Goal",BC$7&gt;=$F21,BC$7&lt;=$F21+$G21-1),2,IF(AND($C21="Milestone",BC$7&gt;=$F21,BC$7&lt;=$F21+$G21-1),1,""))</f>
        <v/>
      </c>
      <c r="BD21" s="26" t="str">
        <f ca="1">IF(AND($C21="Goal",BD$7&gt;=$F21,BD$7&lt;=$F21+$G21-1),2,IF(AND($C21="Milestone",BD$7&gt;=$F21,BD$7&lt;=$F21+$G21-1),1,""))</f>
        <v/>
      </c>
      <c r="BE21" s="26" t="str">
        <f ca="1">IF(AND($C21="Goal",BE$7&gt;=$F21,BE$7&lt;=$F21+$G21-1),2,IF(AND($C21="Milestone",BE$7&gt;=$F21,BE$7&lt;=$F21+$G21-1),1,""))</f>
        <v/>
      </c>
      <c r="BF21" s="26" t="str">
        <f ca="1">IF(AND($C21="Goal",BF$7&gt;=$F21,BF$7&lt;=$F21+$G21-1),2,IF(AND($C21="Milestone",BF$7&gt;=$F21,BF$7&lt;=$F21+$G21-1),1,""))</f>
        <v/>
      </c>
      <c r="BG21" s="26" t="str">
        <f ca="1">IF(AND($C21="Goal",BG$7&gt;=$F21,BG$7&lt;=$F21+$G21-1),2,IF(AND($C21="Milestone",BG$7&gt;=$F21,BG$7&lt;=$F21+$G21-1),1,""))</f>
        <v/>
      </c>
      <c r="BH21" s="26" t="str">
        <f ca="1">IF(AND($C21="Goal",BH$7&gt;=$F21,BH$7&lt;=$F21+$G21-1),2,IF(AND($C21="Milestone",BH$7&gt;=$F21,BH$7&lt;=$F21+$G21-1),1,""))</f>
        <v/>
      </c>
      <c r="BI21" s="26" t="str">
        <f ca="1">IF(AND($C21="Goal",BI$7&gt;=$F21,BI$7&lt;=$F21+$G21-1),2,IF(AND($C21="Milestone",BI$7&gt;=$F21,BI$7&lt;=$F21+$G21-1),1,""))</f>
        <v/>
      </c>
      <c r="BJ21" s="26" t="str">
        <f ca="1">IF(AND($C21="Goal",BJ$7&gt;=$F21,BJ$7&lt;=$F21+$G21-1),2,IF(AND($C21="Milestone",BJ$7&gt;=$F21,BJ$7&lt;=$F21+$G21-1),1,""))</f>
        <v/>
      </c>
      <c r="BK21" s="26" t="str">
        <f ca="1">IF(AND($C21="Goal",BK$7&gt;=$F21,BK$7&lt;=$F21+$G21-1),2,IF(AND($C21="Milestone",BK$7&gt;=$F21,BK$7&lt;=$F21+$G21-1),1,""))</f>
        <v/>
      </c>
      <c r="BL21" s="26" t="str">
        <f ca="1">IF(AND($C21="Goal",BL$7&gt;=$F21,BL$7&lt;=$F21+$G21-1),2,IF(AND($C21="Milestone",BL$7&gt;=$F21,BL$7&lt;=$F21+$G21-1),1,""))</f>
        <v/>
      </c>
    </row>
    <row r="22" spans="1:64" s="1" customFormat="1" x14ac:dyDescent="0.25">
      <c r="A22" s="9"/>
      <c r="B22" s="123" t="s">
        <v>65</v>
      </c>
      <c r="C22" s="57" t="s">
        <v>14</v>
      </c>
      <c r="D22" s="57"/>
      <c r="E22" s="58"/>
      <c r="F22" s="59">
        <f>F21</f>
        <v>45014</v>
      </c>
      <c r="G22" s="60">
        <v>4</v>
      </c>
      <c r="H22" s="57"/>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1" customFormat="1" x14ac:dyDescent="0.25">
      <c r="A23" s="9"/>
      <c r="B23" s="123" t="s">
        <v>64</v>
      </c>
      <c r="C23" s="57" t="s">
        <v>14</v>
      </c>
      <c r="D23" s="57"/>
      <c r="E23" s="58"/>
      <c r="F23" s="59">
        <f>F20+G20</f>
        <v>45014</v>
      </c>
      <c r="G23" s="60">
        <v>4</v>
      </c>
      <c r="H23" s="57"/>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1" customFormat="1" ht="15" x14ac:dyDescent="0.25">
      <c r="A24" s="9"/>
      <c r="B24" s="123" t="s">
        <v>49</v>
      </c>
      <c r="C24" s="57" t="s">
        <v>14</v>
      </c>
      <c r="D24" s="57"/>
      <c r="E24" s="58"/>
      <c r="F24" s="59">
        <f>F23+G23</f>
        <v>45018</v>
      </c>
      <c r="G24" s="60">
        <v>3</v>
      </c>
      <c r="H24" s="57"/>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t="str">
        <f ca="1">IF(AND($C24="Goal",AU$7&gt;=$F24,AU$7&lt;=$F24+$G24-1),2,IF(AND($C24="Milestone",AU$7&gt;=$F24,AU$7&lt;=$F24+$G24-1),1,""))</f>
        <v/>
      </c>
      <c r="AV24" s="26" t="str">
        <f ca="1">IF(AND($C24="Goal",AV$7&gt;=$F24,AV$7&lt;=$F24+$G24-1),2,IF(AND($C24="Milestone",AV$7&gt;=$F24,AV$7&lt;=$F24+$G24-1),1,""))</f>
        <v/>
      </c>
      <c r="AW24" s="26" t="str">
        <f ca="1">IF(AND($C24="Goal",AW$7&gt;=$F24,AW$7&lt;=$F24+$G24-1),2,IF(AND($C24="Milestone",AW$7&gt;=$F24,AW$7&lt;=$F24+$G24-1),1,""))</f>
        <v/>
      </c>
      <c r="AX24" s="26" t="str">
        <f ca="1">IF(AND($C24="Goal",AX$7&gt;=$F24,AX$7&lt;=$F24+$G24-1),2,IF(AND($C24="Milestone",AX$7&gt;=$F24,AX$7&lt;=$F24+$G24-1),1,""))</f>
        <v/>
      </c>
      <c r="AY24" s="26" t="str">
        <f ca="1">IF(AND($C24="Goal",AY$7&gt;=$F24,AY$7&lt;=$F24+$G24-1),2,IF(AND($C24="Milestone",AY$7&gt;=$F24,AY$7&lt;=$F24+$G24-1),1,""))</f>
        <v/>
      </c>
      <c r="AZ24" s="26" t="str">
        <f ca="1">IF(AND($C24="Goal",AZ$7&gt;=$F24,AZ$7&lt;=$F24+$G24-1),2,IF(AND($C24="Milestone",AZ$7&gt;=$F24,AZ$7&lt;=$F24+$G24-1),1,""))</f>
        <v/>
      </c>
      <c r="BA24" s="26" t="str">
        <f ca="1">IF(AND($C24="Goal",BA$7&gt;=$F24,BA$7&lt;=$F24+$G24-1),2,IF(AND($C24="Milestone",BA$7&gt;=$F24,BA$7&lt;=$F24+$G24-1),1,""))</f>
        <v/>
      </c>
      <c r="BB24" s="26" t="str">
        <f ca="1">IF(AND($C24="Goal",BB$7&gt;=$F24,BB$7&lt;=$F24+$G24-1),2,IF(AND($C24="Milestone",BB$7&gt;=$F24,BB$7&lt;=$F24+$G24-1),1,""))</f>
        <v/>
      </c>
      <c r="BC24" s="26" t="str">
        <f ca="1">IF(AND($C24="Goal",BC$7&gt;=$F24,BC$7&lt;=$F24+$G24-1),2,IF(AND($C24="Milestone",BC$7&gt;=$F24,BC$7&lt;=$F24+$G24-1),1,""))</f>
        <v/>
      </c>
      <c r="BD24" s="26" t="str">
        <f ca="1">IF(AND($C24="Goal",BD$7&gt;=$F24,BD$7&lt;=$F24+$G24-1),2,IF(AND($C24="Milestone",BD$7&gt;=$F24,BD$7&lt;=$F24+$G24-1),1,""))</f>
        <v/>
      </c>
      <c r="BE24" s="26" t="str">
        <f ca="1">IF(AND($C24="Goal",BE$7&gt;=$F24,BE$7&lt;=$F24+$G24-1),2,IF(AND($C24="Milestone",BE$7&gt;=$F24,BE$7&lt;=$F24+$G24-1),1,""))</f>
        <v/>
      </c>
      <c r="BF24" s="26" t="str">
        <f ca="1">IF(AND($C24="Goal",BF$7&gt;=$F24,BF$7&lt;=$F24+$G24-1),2,IF(AND($C24="Milestone",BF$7&gt;=$F24,BF$7&lt;=$F24+$G24-1),1,""))</f>
        <v/>
      </c>
      <c r="BG24" s="26" t="str">
        <f ca="1">IF(AND($C24="Goal",BG$7&gt;=$F24,BG$7&lt;=$F24+$G24-1),2,IF(AND($C24="Milestone",BG$7&gt;=$F24,BG$7&lt;=$F24+$G24-1),1,""))</f>
        <v/>
      </c>
      <c r="BH24" s="26" t="str">
        <f ca="1">IF(AND($C24="Goal",BH$7&gt;=$F24,BH$7&lt;=$F24+$G24-1),2,IF(AND($C24="Milestone",BH$7&gt;=$F24,BH$7&lt;=$F24+$G24-1),1,""))</f>
        <v/>
      </c>
      <c r="BI24" s="26" t="str">
        <f ca="1">IF(AND($C24="Goal",BI$7&gt;=$F24,BI$7&lt;=$F24+$G24-1),2,IF(AND($C24="Milestone",BI$7&gt;=$F24,BI$7&lt;=$F24+$G24-1),1,""))</f>
        <v/>
      </c>
      <c r="BJ24" s="26" t="str">
        <f ca="1">IF(AND($C24="Goal",BJ$7&gt;=$F24,BJ$7&lt;=$F24+$G24-1),2,IF(AND($C24="Milestone",BJ$7&gt;=$F24,BJ$7&lt;=$F24+$G24-1),1,""))</f>
        <v/>
      </c>
      <c r="BK24" s="26" t="str">
        <f ca="1">IF(AND($C24="Goal",BK$7&gt;=$F24,BK$7&lt;=$F24+$G24-1),2,IF(AND($C24="Milestone",BK$7&gt;=$F24,BK$7&lt;=$F24+$G24-1),1,""))</f>
        <v/>
      </c>
      <c r="BL24" s="26" t="str">
        <f ca="1">IF(AND($C24="Goal",BL$7&gt;=$F24,BL$7&lt;=$F24+$G24-1),2,IF(AND($C24="Milestone",BL$7&gt;=$F24,BL$7&lt;=$F24+$G24-1),1,""))</f>
        <v/>
      </c>
    </row>
    <row r="25" spans="1:64" s="1" customFormat="1" ht="15" x14ac:dyDescent="0.25">
      <c r="A25" s="9"/>
      <c r="B25" s="123" t="s">
        <v>54</v>
      </c>
      <c r="C25" s="57" t="s">
        <v>14</v>
      </c>
      <c r="D25" s="57"/>
      <c r="E25" s="58"/>
      <c r="F25" s="59">
        <f>F24+G24</f>
        <v>45021</v>
      </c>
      <c r="G25" s="60">
        <v>10</v>
      </c>
      <c r="H25" s="57"/>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1" customFormat="1" ht="15" x14ac:dyDescent="0.25">
      <c r="A26" s="9"/>
      <c r="B26" s="123" t="s">
        <v>53</v>
      </c>
      <c r="C26" s="57" t="s">
        <v>14</v>
      </c>
      <c r="D26" s="57"/>
      <c r="E26" s="58"/>
      <c r="F26" s="59">
        <f>F25+G25</f>
        <v>45031</v>
      </c>
      <c r="G26" s="60">
        <v>5</v>
      </c>
      <c r="H26" s="57"/>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1" customFormat="1" ht="18.75" x14ac:dyDescent="0.25">
      <c r="A27" s="9"/>
      <c r="B27" s="122" t="s">
        <v>43</v>
      </c>
      <c r="C27" s="57"/>
      <c r="D27" s="57"/>
      <c r="E27" s="58"/>
      <c r="F27" s="59"/>
      <c r="G27" s="60"/>
      <c r="H27" s="57"/>
      <c r="I27" s="26" t="str">
        <f t="shared" ca="1" si="8"/>
        <v/>
      </c>
      <c r="J27" s="26" t="str">
        <f t="shared" ca="1" si="4"/>
        <v/>
      </c>
      <c r="K27" s="26" t="str">
        <f t="shared" ca="1" si="4"/>
        <v/>
      </c>
      <c r="L27" s="26" t="str">
        <f t="shared" ca="1" si="4"/>
        <v/>
      </c>
      <c r="M27" s="26" t="str">
        <f t="shared" ca="1" si="4"/>
        <v/>
      </c>
      <c r="N27" s="26" t="str">
        <f t="shared" ca="1" si="4"/>
        <v/>
      </c>
      <c r="O27" s="26" t="str">
        <f t="shared" ca="1" si="4"/>
        <v/>
      </c>
      <c r="P27" s="26" t="str">
        <f t="shared" ca="1" si="4"/>
        <v/>
      </c>
      <c r="Q27" s="26" t="str">
        <f t="shared" ca="1" si="4"/>
        <v/>
      </c>
      <c r="R27" s="26" t="str">
        <f t="shared" ca="1" si="4"/>
        <v/>
      </c>
      <c r="S27" s="26" t="str">
        <f t="shared" ca="1" si="4"/>
        <v/>
      </c>
      <c r="T27" s="26" t="str">
        <f t="shared" ca="1" si="4"/>
        <v/>
      </c>
      <c r="U27" s="26" t="str">
        <f t="shared" ca="1" si="4"/>
        <v/>
      </c>
      <c r="V27" s="26" t="str">
        <f t="shared" ca="1" si="4"/>
        <v/>
      </c>
      <c r="W27" s="26" t="str">
        <f t="shared" ca="1" si="4"/>
        <v/>
      </c>
      <c r="X27" s="26" t="str">
        <f t="shared" ca="1" si="4"/>
        <v/>
      </c>
      <c r="Y27" s="26" t="str">
        <f t="shared" ca="1" si="5"/>
        <v/>
      </c>
      <c r="Z27" s="26" t="str">
        <f t="shared" ca="1" si="5"/>
        <v/>
      </c>
      <c r="AA27" s="26" t="str">
        <f t="shared" ca="1" si="5"/>
        <v/>
      </c>
      <c r="AB27" s="26" t="str">
        <f t="shared" ca="1" si="5"/>
        <v/>
      </c>
      <c r="AC27" s="26" t="str">
        <f t="shared" ca="1" si="5"/>
        <v/>
      </c>
      <c r="AD27" s="26" t="str">
        <f t="shared" ca="1" si="5"/>
        <v/>
      </c>
      <c r="AE27" s="26" t="str">
        <f t="shared" ca="1" si="5"/>
        <v/>
      </c>
      <c r="AF27" s="26" t="str">
        <f t="shared" ca="1" si="5"/>
        <v/>
      </c>
      <c r="AG27" s="26" t="str">
        <f t="shared" ca="1" si="5"/>
        <v/>
      </c>
      <c r="AH27" s="26" t="str">
        <f t="shared" ca="1" si="5"/>
        <v/>
      </c>
      <c r="AI27" s="26" t="str">
        <f t="shared" ca="1" si="5"/>
        <v/>
      </c>
      <c r="AJ27" s="26" t="str">
        <f t="shared" ca="1" si="5"/>
        <v/>
      </c>
      <c r="AK27" s="26" t="str">
        <f t="shared" ca="1" si="5"/>
        <v/>
      </c>
      <c r="AL27" s="26" t="str">
        <f t="shared" ca="1" si="5"/>
        <v/>
      </c>
      <c r="AM27" s="26" t="str">
        <f t="shared" ca="1" si="5"/>
        <v/>
      </c>
      <c r="AN27" s="26" t="str">
        <f t="shared" ca="1" si="5"/>
        <v/>
      </c>
      <c r="AO27" s="26" t="str">
        <f t="shared" ca="1" si="6"/>
        <v/>
      </c>
      <c r="AP27" s="26" t="str">
        <f t="shared" ca="1" si="6"/>
        <v/>
      </c>
      <c r="AQ27" s="26" t="str">
        <f t="shared" ca="1" si="6"/>
        <v/>
      </c>
      <c r="AR27" s="26" t="str">
        <f t="shared" ca="1" si="6"/>
        <v/>
      </c>
      <c r="AS27" s="26" t="str">
        <f t="shared" ca="1" si="6"/>
        <v/>
      </c>
      <c r="AT27" s="26" t="str">
        <f t="shared" ca="1" si="6"/>
        <v/>
      </c>
      <c r="AU27" s="26" t="str">
        <f t="shared" ca="1" si="6"/>
        <v/>
      </c>
      <c r="AV27" s="26" t="str">
        <f t="shared" ca="1" si="6"/>
        <v/>
      </c>
      <c r="AW27" s="26" t="str">
        <f t="shared" ca="1" si="6"/>
        <v/>
      </c>
      <c r="AX27" s="26" t="str">
        <f t="shared" ca="1" si="6"/>
        <v/>
      </c>
      <c r="AY27" s="26" t="str">
        <f t="shared" ca="1" si="6"/>
        <v/>
      </c>
      <c r="AZ27" s="26" t="str">
        <f t="shared" ca="1" si="6"/>
        <v/>
      </c>
      <c r="BA27" s="26" t="str">
        <f t="shared" ca="1" si="6"/>
        <v/>
      </c>
      <c r="BB27" s="26" t="str">
        <f t="shared" ca="1" si="6"/>
        <v/>
      </c>
      <c r="BC27" s="26" t="str">
        <f t="shared" ca="1" si="6"/>
        <v/>
      </c>
      <c r="BD27" s="26" t="str">
        <f t="shared" ca="1" si="6"/>
        <v/>
      </c>
      <c r="BE27" s="26" t="str">
        <f t="shared" ca="1" si="7"/>
        <v/>
      </c>
      <c r="BF27" s="26" t="str">
        <f t="shared" ca="1" si="7"/>
        <v/>
      </c>
      <c r="BG27" s="26" t="str">
        <f t="shared" ca="1" si="7"/>
        <v/>
      </c>
      <c r="BH27" s="26" t="str">
        <f t="shared" ca="1" si="7"/>
        <v/>
      </c>
      <c r="BI27" s="26" t="str">
        <f t="shared" ca="1" si="7"/>
        <v/>
      </c>
      <c r="BJ27" s="26" t="str">
        <f t="shared" ca="1" si="7"/>
        <v/>
      </c>
      <c r="BK27" s="26" t="str">
        <f t="shared" ca="1" si="7"/>
        <v/>
      </c>
      <c r="BL27" s="26" t="str">
        <f t="shared" ca="1" si="7"/>
        <v/>
      </c>
    </row>
    <row r="28" spans="1:64" s="1" customFormat="1" ht="15" x14ac:dyDescent="0.25">
      <c r="A28" s="9"/>
      <c r="B28" s="123" t="s">
        <v>61</v>
      </c>
      <c r="C28" s="57" t="s">
        <v>14</v>
      </c>
      <c r="D28" s="57"/>
      <c r="E28" s="58"/>
      <c r="F28" s="59">
        <v>45007</v>
      </c>
      <c r="G28" s="60">
        <v>4</v>
      </c>
      <c r="H28" s="57"/>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1" customFormat="1" x14ac:dyDescent="0.25">
      <c r="A29" s="9"/>
      <c r="B29" s="123" t="s">
        <v>56</v>
      </c>
      <c r="C29" s="57" t="s">
        <v>14</v>
      </c>
      <c r="D29" s="57"/>
      <c r="E29" s="58"/>
      <c r="F29" s="59">
        <f>F14+G14-1</f>
        <v>45007</v>
      </c>
      <c r="G29" s="60">
        <v>4</v>
      </c>
      <c r="H29" s="57"/>
      <c r="I29" s="26" t="str">
        <f t="shared" ca="1" si="8"/>
        <v/>
      </c>
      <c r="J29" s="26" t="str">
        <f t="shared" ca="1" si="4"/>
        <v/>
      </c>
      <c r="K29" s="26" t="str">
        <f t="shared" ca="1" si="4"/>
        <v/>
      </c>
      <c r="L29" s="26" t="str">
        <f t="shared" ca="1" si="4"/>
        <v/>
      </c>
      <c r="M29" s="26" t="str">
        <f t="shared" ca="1" si="4"/>
        <v/>
      </c>
      <c r="N29" s="26" t="str">
        <f t="shared" ca="1" si="4"/>
        <v/>
      </c>
      <c r="O29" s="26" t="str">
        <f t="shared" ca="1" si="4"/>
        <v/>
      </c>
      <c r="P29" s="26" t="str">
        <f t="shared" ca="1" si="4"/>
        <v/>
      </c>
      <c r="Q29" s="26" t="str">
        <f t="shared" ca="1" si="4"/>
        <v/>
      </c>
      <c r="R29" s="26" t="str">
        <f t="shared" ca="1" si="4"/>
        <v/>
      </c>
      <c r="S29" s="26" t="str">
        <f t="shared" ca="1" si="4"/>
        <v/>
      </c>
      <c r="T29" s="26" t="str">
        <f t="shared" ca="1" si="4"/>
        <v/>
      </c>
      <c r="U29" s="26" t="str">
        <f t="shared" ca="1" si="4"/>
        <v/>
      </c>
      <c r="V29" s="26" t="str">
        <f t="shared" ca="1" si="4"/>
        <v/>
      </c>
      <c r="W29" s="26" t="str">
        <f t="shared" ca="1" si="4"/>
        <v/>
      </c>
      <c r="X29" s="26" t="str">
        <f t="shared" ca="1" si="4"/>
        <v/>
      </c>
      <c r="Y29" s="26" t="str">
        <f t="shared" ca="1" si="5"/>
        <v/>
      </c>
      <c r="Z29" s="26" t="str">
        <f t="shared" ca="1" si="5"/>
        <v/>
      </c>
      <c r="AA29" s="26" t="str">
        <f t="shared" ca="1" si="5"/>
        <v/>
      </c>
      <c r="AB29" s="26" t="str">
        <f t="shared" ca="1" si="5"/>
        <v/>
      </c>
      <c r="AC29" s="26" t="str">
        <f t="shared" ca="1" si="5"/>
        <v/>
      </c>
      <c r="AD29" s="26" t="str">
        <f t="shared" ca="1" si="5"/>
        <v/>
      </c>
      <c r="AE29" s="26" t="str">
        <f t="shared" ca="1" si="5"/>
        <v/>
      </c>
      <c r="AF29" s="26" t="str">
        <f t="shared" ca="1" si="5"/>
        <v/>
      </c>
      <c r="AG29" s="26" t="str">
        <f t="shared" ca="1" si="5"/>
        <v/>
      </c>
      <c r="AH29" s="26" t="str">
        <f t="shared" ca="1" si="5"/>
        <v/>
      </c>
      <c r="AI29" s="26" t="str">
        <f t="shared" ca="1" si="5"/>
        <v/>
      </c>
      <c r="AJ29" s="26" t="str">
        <f t="shared" ca="1" si="5"/>
        <v/>
      </c>
      <c r="AK29" s="26" t="str">
        <f t="shared" ca="1" si="5"/>
        <v/>
      </c>
      <c r="AL29" s="26" t="str">
        <f t="shared" ca="1" si="5"/>
        <v/>
      </c>
      <c r="AM29" s="26" t="str">
        <f t="shared" ca="1" si="5"/>
        <v/>
      </c>
      <c r="AN29" s="26" t="str">
        <f t="shared" ca="1" si="5"/>
        <v/>
      </c>
      <c r="AO29" s="26" t="str">
        <f t="shared" ca="1" si="6"/>
        <v/>
      </c>
      <c r="AP29" s="26" t="str">
        <f t="shared" ca="1" si="6"/>
        <v/>
      </c>
      <c r="AQ29" s="26" t="str">
        <f t="shared" ca="1" si="6"/>
        <v/>
      </c>
      <c r="AR29" s="26" t="str">
        <f t="shared" ca="1" si="6"/>
        <v/>
      </c>
      <c r="AS29" s="26" t="str">
        <f t="shared" ca="1" si="6"/>
        <v/>
      </c>
      <c r="AT29" s="26" t="str">
        <f t="shared" ca="1" si="6"/>
        <v/>
      </c>
      <c r="AU29" s="26" t="str">
        <f t="shared" ca="1" si="6"/>
        <v/>
      </c>
      <c r="AV29" s="26" t="str">
        <f t="shared" ca="1" si="6"/>
        <v/>
      </c>
      <c r="AW29" s="26" t="str">
        <f t="shared" ca="1" si="6"/>
        <v/>
      </c>
      <c r="AX29" s="26" t="str">
        <f t="shared" ca="1" si="6"/>
        <v/>
      </c>
      <c r="AY29" s="26" t="str">
        <f t="shared" ca="1" si="6"/>
        <v/>
      </c>
      <c r="AZ29" s="26" t="str">
        <f t="shared" ca="1" si="6"/>
        <v/>
      </c>
      <c r="BA29" s="26" t="str">
        <f t="shared" ca="1" si="6"/>
        <v/>
      </c>
      <c r="BB29" s="26" t="str">
        <f t="shared" ca="1" si="6"/>
        <v/>
      </c>
      <c r="BC29" s="26" t="str">
        <f t="shared" ca="1" si="6"/>
        <v/>
      </c>
      <c r="BD29" s="26" t="str">
        <f t="shared" ca="1" si="6"/>
        <v/>
      </c>
      <c r="BE29" s="26" t="str">
        <f t="shared" ca="1" si="7"/>
        <v/>
      </c>
      <c r="BF29" s="26" t="str">
        <f t="shared" ca="1" si="7"/>
        <v/>
      </c>
      <c r="BG29" s="26" t="str">
        <f t="shared" ca="1" si="7"/>
        <v/>
      </c>
      <c r="BH29" s="26" t="str">
        <f t="shared" ca="1" si="7"/>
        <v/>
      </c>
      <c r="BI29" s="26" t="str">
        <f t="shared" ca="1" si="7"/>
        <v/>
      </c>
      <c r="BJ29" s="26" t="str">
        <f t="shared" ca="1" si="7"/>
        <v/>
      </c>
      <c r="BK29" s="26" t="str">
        <f t="shared" ca="1" si="7"/>
        <v/>
      </c>
      <c r="BL29" s="26" t="str">
        <f t="shared" ca="1" si="7"/>
        <v/>
      </c>
    </row>
    <row r="30" spans="1:64" s="1" customFormat="1" ht="15" x14ac:dyDescent="0.25">
      <c r="A30" s="9"/>
      <c r="B30" s="123" t="s">
        <v>57</v>
      </c>
      <c r="C30" s="57" t="s">
        <v>14</v>
      </c>
      <c r="D30" s="57"/>
      <c r="E30" s="58"/>
      <c r="F30" s="59">
        <v>45007</v>
      </c>
      <c r="G30" s="60">
        <v>4</v>
      </c>
      <c r="H30" s="57"/>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1" customFormat="1" x14ac:dyDescent="0.25">
      <c r="A31" s="9"/>
      <c r="B31" s="123" t="s">
        <v>60</v>
      </c>
      <c r="C31" s="57" t="s">
        <v>14</v>
      </c>
      <c r="D31" s="57"/>
      <c r="E31" s="58"/>
      <c r="F31" s="59">
        <v>45007</v>
      </c>
      <c r="G31" s="60">
        <v>4</v>
      </c>
      <c r="H31" s="57"/>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1" customFormat="1" x14ac:dyDescent="0.25">
      <c r="A32" s="9"/>
      <c r="B32" s="123" t="s">
        <v>51</v>
      </c>
      <c r="C32" s="57" t="s">
        <v>14</v>
      </c>
      <c r="D32" s="57"/>
      <c r="E32" s="58"/>
      <c r="F32" s="59">
        <v>45007</v>
      </c>
      <c r="G32" s="60">
        <v>4</v>
      </c>
      <c r="H32" s="57"/>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1:65" s="1" customFormat="1" ht="18.75" x14ac:dyDescent="0.25">
      <c r="A33" s="9"/>
      <c r="B33" s="122" t="s">
        <v>58</v>
      </c>
      <c r="C33" s="57"/>
      <c r="D33" s="57"/>
      <c r="E33" s="58"/>
      <c r="F33" s="59"/>
      <c r="G33" s="60"/>
      <c r="H33" s="57"/>
      <c r="I33" s="26" t="str">
        <f t="shared" ref="I33:BL33" ca="1" si="9">IF(AND($C33="Goal",I$7&gt;=$F33,I$7&lt;=$F33+$G33-1),2,IF(AND($C33="Milestone",I$7&gt;=$F33,I$7&lt;=$F33+$G33-1),1,""))</f>
        <v/>
      </c>
      <c r="J33" s="26" t="str">
        <f t="shared" ca="1" si="9"/>
        <v/>
      </c>
      <c r="K33" s="26" t="str">
        <f t="shared" ca="1" si="9"/>
        <v/>
      </c>
      <c r="L33" s="26" t="str">
        <f t="shared" ca="1" si="9"/>
        <v/>
      </c>
      <c r="M33" s="26" t="str">
        <f t="shared" ca="1" si="9"/>
        <v/>
      </c>
      <c r="N33" s="26" t="str">
        <f t="shared" ca="1" si="9"/>
        <v/>
      </c>
      <c r="O33" s="26" t="str">
        <f t="shared" ca="1" si="9"/>
        <v/>
      </c>
      <c r="P33" s="26" t="str">
        <f t="shared" ca="1" si="9"/>
        <v/>
      </c>
      <c r="Q33" s="26" t="str">
        <f t="shared" ca="1" si="9"/>
        <v/>
      </c>
      <c r="R33" s="26" t="str">
        <f t="shared" ca="1" si="9"/>
        <v/>
      </c>
      <c r="S33" s="26" t="str">
        <f t="shared" ca="1" si="9"/>
        <v/>
      </c>
      <c r="T33" s="26" t="str">
        <f t="shared" ca="1" si="9"/>
        <v/>
      </c>
      <c r="U33" s="26" t="str">
        <f t="shared" ca="1" si="9"/>
        <v/>
      </c>
      <c r="V33" s="26" t="str">
        <f t="shared" ca="1" si="9"/>
        <v/>
      </c>
      <c r="W33" s="26" t="str">
        <f t="shared" ca="1" si="9"/>
        <v/>
      </c>
      <c r="X33" s="26" t="str">
        <f t="shared" ca="1" si="9"/>
        <v/>
      </c>
      <c r="Y33" s="26" t="str">
        <f t="shared" ca="1" si="9"/>
        <v/>
      </c>
      <c r="Z33" s="26" t="str">
        <f t="shared" ca="1" si="9"/>
        <v/>
      </c>
      <c r="AA33" s="26" t="str">
        <f t="shared" ca="1" si="9"/>
        <v/>
      </c>
      <c r="AB33" s="26" t="str">
        <f t="shared" ca="1" si="9"/>
        <v/>
      </c>
      <c r="AC33" s="26" t="str">
        <f t="shared" ca="1" si="9"/>
        <v/>
      </c>
      <c r="AD33" s="26" t="str">
        <f t="shared" ca="1" si="9"/>
        <v/>
      </c>
      <c r="AE33" s="26" t="str">
        <f t="shared" ca="1" si="9"/>
        <v/>
      </c>
      <c r="AF33" s="26" t="str">
        <f t="shared" ca="1" si="9"/>
        <v/>
      </c>
      <c r="AG33" s="26" t="str">
        <f t="shared" ca="1" si="9"/>
        <v/>
      </c>
      <c r="AH33" s="26" t="str">
        <f t="shared" ca="1" si="9"/>
        <v/>
      </c>
      <c r="AI33" s="26" t="str">
        <f t="shared" ca="1" si="9"/>
        <v/>
      </c>
      <c r="AJ33" s="26" t="str">
        <f t="shared" ca="1" si="9"/>
        <v/>
      </c>
      <c r="AK33" s="26" t="str">
        <f t="shared" ca="1" si="9"/>
        <v/>
      </c>
      <c r="AL33" s="26" t="str">
        <f t="shared" ca="1" si="9"/>
        <v/>
      </c>
      <c r="AM33" s="26" t="str">
        <f t="shared" ca="1" si="9"/>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15" x14ac:dyDescent="0.25">
      <c r="A34" s="9"/>
      <c r="B34" s="123" t="s">
        <v>59</v>
      </c>
      <c r="C34" s="57" t="s">
        <v>14</v>
      </c>
      <c r="D34" s="57"/>
      <c r="E34" s="58"/>
      <c r="F34" s="59">
        <f>F31+G31</f>
        <v>45011</v>
      </c>
      <c r="G34" s="60">
        <v>7</v>
      </c>
      <c r="H34" s="57"/>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5" s="1" customFormat="1" ht="18.75" x14ac:dyDescent="0.25">
      <c r="A35" s="9"/>
      <c r="B35" s="122" t="s">
        <v>44</v>
      </c>
      <c r="C35" s="57"/>
      <c r="D35" s="57"/>
      <c r="E35" s="58"/>
      <c r="F35" s="59"/>
      <c r="G35" s="60"/>
      <c r="H35" s="57"/>
      <c r="I35" s="26" t="str">
        <f t="shared" ref="I35:X41" ca="1" si="10">IF(AND($C35="Goal",I$7&gt;=$F35,I$7&lt;=$F35+$G35-1),2,IF(AND($C35="Milestone",I$7&gt;=$F35,I$7&lt;=$F35+$G35-1),1,""))</f>
        <v/>
      </c>
      <c r="J35" s="26" t="str">
        <f t="shared" ca="1" si="10"/>
        <v/>
      </c>
      <c r="K35" s="26" t="str">
        <f t="shared" ca="1" si="10"/>
        <v/>
      </c>
      <c r="L35" s="26" t="str">
        <f t="shared" ca="1" si="10"/>
        <v/>
      </c>
      <c r="M35" s="26" t="str">
        <f t="shared" ca="1" si="10"/>
        <v/>
      </c>
      <c r="N35" s="26" t="str">
        <f t="shared" ca="1" si="10"/>
        <v/>
      </c>
      <c r="O35" s="26" t="str">
        <f t="shared" ca="1" si="10"/>
        <v/>
      </c>
      <c r="P35" s="26" t="str">
        <f t="shared" ca="1" si="10"/>
        <v/>
      </c>
      <c r="Q35" s="26" t="str">
        <f t="shared" ca="1" si="10"/>
        <v/>
      </c>
      <c r="R35" s="26" t="str">
        <f t="shared" ca="1" si="10"/>
        <v/>
      </c>
      <c r="S35" s="26" t="str">
        <f t="shared" ca="1" si="10"/>
        <v/>
      </c>
      <c r="T35" s="26" t="str">
        <f t="shared" ca="1" si="10"/>
        <v/>
      </c>
      <c r="U35" s="26" t="str">
        <f t="shared" ca="1" si="10"/>
        <v/>
      </c>
      <c r="V35" s="26" t="str">
        <f t="shared" ca="1" si="10"/>
        <v/>
      </c>
      <c r="W35" s="26" t="str">
        <f t="shared" ca="1" si="10"/>
        <v/>
      </c>
      <c r="X35" s="26" t="str">
        <f t="shared" ca="1" si="10"/>
        <v/>
      </c>
      <c r="Y35" s="26" t="str">
        <f t="shared" ref="Y35:AM41" ca="1" si="11">IF(AND($C35="Goal",Y$7&gt;=$F35,Y$7&lt;=$F35+$G35-1),2,IF(AND($C35="Milestone",Y$7&gt;=$F35,Y$7&lt;=$F35+$G35-1),1,""))</f>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ref="AN35:BC41" ca="1" si="12">IF(AND($C35="Goal",AN$7&gt;=$F35,AN$7&lt;=$F35+$G35-1),2,IF(AND($C35="Milestone",AN$7&gt;=$F35,AN$7&lt;=$F35+$G35-1),1,""))</f>
        <v/>
      </c>
      <c r="AO35" s="26" t="str">
        <f t="shared" ca="1" si="12"/>
        <v/>
      </c>
      <c r="AP35" s="26" t="str">
        <f t="shared" ca="1" si="12"/>
        <v/>
      </c>
      <c r="AQ35" s="26" t="str">
        <f t="shared" ca="1" si="12"/>
        <v/>
      </c>
      <c r="AR35" s="26" t="str">
        <f t="shared" ca="1" si="12"/>
        <v/>
      </c>
      <c r="AS35" s="26" t="str">
        <f t="shared" ca="1" si="12"/>
        <v/>
      </c>
      <c r="AT35" s="26" t="str">
        <f t="shared" ca="1" si="12"/>
        <v/>
      </c>
      <c r="AU35" s="26" t="str">
        <f t="shared" ca="1" si="12"/>
        <v/>
      </c>
      <c r="AV35" s="26" t="str">
        <f t="shared" ca="1" si="12"/>
        <v/>
      </c>
      <c r="AW35" s="26" t="str">
        <f t="shared" ca="1" si="12"/>
        <v/>
      </c>
      <c r="AX35" s="26" t="str">
        <f t="shared" ca="1" si="12"/>
        <v/>
      </c>
      <c r="AY35" s="26" t="str">
        <f t="shared" ca="1" si="12"/>
        <v/>
      </c>
      <c r="AZ35" s="26" t="str">
        <f t="shared" ca="1" si="12"/>
        <v/>
      </c>
      <c r="BA35" s="26" t="str">
        <f t="shared" ca="1" si="12"/>
        <v/>
      </c>
      <c r="BB35" s="26" t="str">
        <f t="shared" ca="1" si="12"/>
        <v/>
      </c>
      <c r="BC35" s="26" t="str">
        <f t="shared" ca="1" si="12"/>
        <v/>
      </c>
      <c r="BD35" s="26" t="str">
        <f t="shared" ref="BD35:BL41" ca="1" si="13">IF(AND($C35="Goal",BD$7&gt;=$F35,BD$7&lt;=$F35+$G35-1),2,IF(AND($C35="Milestone",BD$7&gt;=$F35,BD$7&lt;=$F35+$G35-1),1,""))</f>
        <v/>
      </c>
      <c r="BE35" s="26" t="str">
        <f t="shared" ca="1" si="13"/>
        <v/>
      </c>
      <c r="BF35" s="26" t="str">
        <f t="shared" ca="1" si="13"/>
        <v/>
      </c>
      <c r="BG35" s="26" t="str">
        <f t="shared" ca="1" si="13"/>
        <v/>
      </c>
      <c r="BH35" s="26" t="str">
        <f t="shared" ca="1" si="13"/>
        <v/>
      </c>
      <c r="BI35" s="26" t="str">
        <f t="shared" ca="1" si="13"/>
        <v/>
      </c>
      <c r="BJ35" s="26" t="str">
        <f t="shared" ca="1" si="13"/>
        <v/>
      </c>
      <c r="BK35" s="26" t="str">
        <f t="shared" ca="1" si="13"/>
        <v/>
      </c>
      <c r="BL35" s="26" t="str">
        <f t="shared" ca="1" si="13"/>
        <v/>
      </c>
    </row>
    <row r="36" spans="1:65" s="1" customFormat="1" ht="15" x14ac:dyDescent="0.25">
      <c r="A36" s="9"/>
      <c r="B36" s="123" t="s">
        <v>45</v>
      </c>
      <c r="C36" s="57" t="s">
        <v>14</v>
      </c>
      <c r="D36" s="57"/>
      <c r="E36" s="58"/>
      <c r="F36" s="59">
        <f>F34</f>
        <v>45011</v>
      </c>
      <c r="G36" s="60">
        <v>3</v>
      </c>
      <c r="H36" s="57"/>
      <c r="I36" s="26" t="str">
        <f t="shared" ca="1" si="10"/>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11"/>
        <v/>
      </c>
      <c r="Z36" s="26" t="str">
        <f t="shared" ca="1" si="11"/>
        <v/>
      </c>
      <c r="AA36" s="26" t="str">
        <f t="shared" ca="1" si="11"/>
        <v/>
      </c>
      <c r="AB36" s="26" t="str">
        <f t="shared" ca="1" si="11"/>
        <v/>
      </c>
      <c r="AC36" s="26" t="str">
        <f t="shared" ca="1" si="11"/>
        <v/>
      </c>
      <c r="AD36" s="26" t="str">
        <f t="shared" ca="1" si="11"/>
        <v/>
      </c>
      <c r="AE36" s="26" t="str">
        <f t="shared" ca="1" si="11"/>
        <v/>
      </c>
      <c r="AF36" s="26" t="str">
        <f t="shared" ca="1" si="11"/>
        <v/>
      </c>
      <c r="AG36" s="26" t="str">
        <f t="shared" ca="1" si="11"/>
        <v/>
      </c>
      <c r="AH36" s="26" t="str">
        <f t="shared" ca="1" si="11"/>
        <v/>
      </c>
      <c r="AI36" s="26" t="str">
        <f t="shared" ca="1" si="11"/>
        <v/>
      </c>
      <c r="AJ36" s="26" t="str">
        <f t="shared" ca="1" si="11"/>
        <v/>
      </c>
      <c r="AK36" s="26" t="str">
        <f t="shared" ca="1" si="11"/>
        <v/>
      </c>
      <c r="AL36" s="26" t="str">
        <f t="shared" ca="1" si="11"/>
        <v/>
      </c>
      <c r="AM36" s="26" t="str">
        <f t="shared" ca="1" si="11"/>
        <v/>
      </c>
      <c r="AN36" s="26" t="str">
        <f t="shared" ca="1" si="12"/>
        <v/>
      </c>
      <c r="AO36" s="26" t="str">
        <f t="shared" ca="1" si="12"/>
        <v/>
      </c>
      <c r="AP36" s="26" t="str">
        <f t="shared" ca="1" si="12"/>
        <v/>
      </c>
      <c r="AQ36" s="26" t="str">
        <f t="shared" ca="1" si="12"/>
        <v/>
      </c>
      <c r="AR36" s="26" t="str">
        <f t="shared" ca="1" si="12"/>
        <v/>
      </c>
      <c r="AS36" s="26" t="str">
        <f t="shared" ca="1" si="12"/>
        <v/>
      </c>
      <c r="AT36" s="26" t="str">
        <f t="shared" ca="1" si="12"/>
        <v/>
      </c>
      <c r="AU36" s="26" t="str">
        <f t="shared" ca="1" si="12"/>
        <v/>
      </c>
      <c r="AV36" s="26" t="str">
        <f t="shared" ca="1" si="12"/>
        <v/>
      </c>
      <c r="AW36" s="26" t="str">
        <f t="shared" ca="1" si="12"/>
        <v/>
      </c>
      <c r="AX36" s="26" t="str">
        <f t="shared" ca="1" si="12"/>
        <v/>
      </c>
      <c r="AY36" s="26" t="str">
        <f t="shared" ca="1" si="12"/>
        <v/>
      </c>
      <c r="AZ36" s="26" t="str">
        <f t="shared" ca="1" si="12"/>
        <v/>
      </c>
      <c r="BA36" s="26" t="str">
        <f t="shared" ca="1" si="12"/>
        <v/>
      </c>
      <c r="BB36" s="26" t="str">
        <f t="shared" ca="1" si="12"/>
        <v/>
      </c>
      <c r="BC36" s="26" t="str">
        <f t="shared" ca="1" si="12"/>
        <v/>
      </c>
      <c r="BD36" s="26" t="str">
        <f t="shared" ca="1" si="13"/>
        <v/>
      </c>
      <c r="BE36" s="26" t="str">
        <f t="shared" ca="1" si="13"/>
        <v/>
      </c>
      <c r="BF36" s="26" t="str">
        <f t="shared" ca="1" si="13"/>
        <v/>
      </c>
      <c r="BG36" s="26" t="str">
        <f t="shared" ca="1" si="13"/>
        <v/>
      </c>
      <c r="BH36" s="26" t="str">
        <f t="shared" ca="1" si="13"/>
        <v/>
      </c>
      <c r="BI36" s="26" t="str">
        <f t="shared" ca="1" si="13"/>
        <v/>
      </c>
      <c r="BJ36" s="26" t="str">
        <f t="shared" ca="1" si="13"/>
        <v/>
      </c>
      <c r="BK36" s="26" t="str">
        <f t="shared" ca="1" si="13"/>
        <v/>
      </c>
      <c r="BL36" s="26" t="str">
        <f t="shared" ca="1" si="13"/>
        <v/>
      </c>
    </row>
    <row r="37" spans="1:65" s="1" customFormat="1" ht="15" x14ac:dyDescent="0.25">
      <c r="A37" s="9"/>
      <c r="B37" s="123" t="s">
        <v>48</v>
      </c>
      <c r="C37" s="57" t="s">
        <v>14</v>
      </c>
      <c r="D37" s="57"/>
      <c r="E37" s="58"/>
      <c r="F37" s="59">
        <f>F36+G36</f>
        <v>45014</v>
      </c>
      <c r="G37" s="60">
        <v>3</v>
      </c>
      <c r="H37" s="57"/>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5" s="1" customFormat="1" ht="45" x14ac:dyDescent="0.25">
      <c r="A38" s="9"/>
      <c r="B38" s="123" t="s">
        <v>63</v>
      </c>
      <c r="C38" s="57" t="s">
        <v>14</v>
      </c>
      <c r="D38" s="57"/>
      <c r="E38" s="58"/>
      <c r="F38" s="59">
        <f>F37+G37</f>
        <v>45017</v>
      </c>
      <c r="G38" s="60">
        <v>10</v>
      </c>
      <c r="H38" s="57"/>
      <c r="I38" s="26" t="str">
        <f t="shared" ca="1" si="10"/>
        <v/>
      </c>
      <c r="J38" s="26" t="str">
        <f t="shared" ca="1" si="10"/>
        <v/>
      </c>
      <c r="K38" s="26" t="str">
        <f t="shared" ca="1" si="10"/>
        <v/>
      </c>
      <c r="L38" s="26" t="str">
        <f t="shared" ca="1" si="10"/>
        <v/>
      </c>
      <c r="M38" s="26" t="str">
        <f t="shared" ca="1" si="10"/>
        <v/>
      </c>
      <c r="N38" s="26" t="str">
        <f t="shared" ca="1" si="10"/>
        <v/>
      </c>
      <c r="O38" s="26" t="str">
        <f t="shared" ca="1" si="10"/>
        <v/>
      </c>
      <c r="P38" s="26" t="str">
        <f t="shared" ca="1" si="10"/>
        <v/>
      </c>
      <c r="Q38" s="26" t="str">
        <f t="shared" ca="1" si="10"/>
        <v/>
      </c>
      <c r="R38" s="26" t="str">
        <f t="shared" ca="1" si="10"/>
        <v/>
      </c>
      <c r="S38" s="26" t="str">
        <f t="shared" ca="1" si="10"/>
        <v/>
      </c>
      <c r="T38" s="26" t="str">
        <f t="shared" ca="1" si="10"/>
        <v/>
      </c>
      <c r="U38" s="26" t="str">
        <f t="shared" ca="1" si="10"/>
        <v/>
      </c>
      <c r="V38" s="26" t="str">
        <f t="shared" ca="1" si="10"/>
        <v/>
      </c>
      <c r="W38" s="26" t="str">
        <f t="shared" ca="1" si="10"/>
        <v/>
      </c>
      <c r="X38" s="26" t="str">
        <f t="shared" ca="1" si="10"/>
        <v/>
      </c>
      <c r="Y38" s="26" t="str">
        <f t="shared" ca="1" si="11"/>
        <v/>
      </c>
      <c r="Z38" s="26" t="str">
        <f t="shared" ca="1" si="11"/>
        <v/>
      </c>
      <c r="AA38" s="26" t="str">
        <f t="shared" ca="1" si="11"/>
        <v/>
      </c>
      <c r="AB38" s="26" t="str">
        <f t="shared" ca="1" si="11"/>
        <v/>
      </c>
      <c r="AC38" s="26" t="str">
        <f t="shared" ca="1" si="11"/>
        <v/>
      </c>
      <c r="AD38" s="26" t="str">
        <f t="shared" ca="1" si="11"/>
        <v/>
      </c>
      <c r="AE38" s="26" t="str">
        <f t="shared" ca="1" si="11"/>
        <v/>
      </c>
      <c r="AF38" s="26" t="str">
        <f t="shared" ca="1" si="11"/>
        <v/>
      </c>
      <c r="AG38" s="26" t="str">
        <f t="shared" ca="1" si="11"/>
        <v/>
      </c>
      <c r="AH38" s="26" t="str">
        <f t="shared" ca="1" si="11"/>
        <v/>
      </c>
      <c r="AI38" s="26" t="str">
        <f t="shared" ca="1" si="11"/>
        <v/>
      </c>
      <c r="AJ38" s="26" t="str">
        <f t="shared" ca="1" si="11"/>
        <v/>
      </c>
      <c r="AK38" s="26" t="str">
        <f t="shared" ca="1" si="11"/>
        <v/>
      </c>
      <c r="AL38" s="26" t="str">
        <f t="shared" ca="1" si="11"/>
        <v/>
      </c>
      <c r="AM38" s="26" t="str">
        <f t="shared" ca="1" si="11"/>
        <v/>
      </c>
      <c r="AN38" s="26" t="str">
        <f t="shared" ca="1" si="12"/>
        <v/>
      </c>
      <c r="AO38" s="26" t="str">
        <f t="shared" ca="1" si="12"/>
        <v/>
      </c>
      <c r="AP38" s="26" t="str">
        <f t="shared" ca="1" si="12"/>
        <v/>
      </c>
      <c r="AQ38" s="26" t="str">
        <f t="shared" ca="1" si="12"/>
        <v/>
      </c>
      <c r="AR38" s="26" t="str">
        <f t="shared" ca="1" si="12"/>
        <v/>
      </c>
      <c r="AS38" s="26" t="str">
        <f t="shared" ca="1" si="12"/>
        <v/>
      </c>
      <c r="AT38" s="26" t="str">
        <f t="shared" ca="1" si="12"/>
        <v/>
      </c>
      <c r="AU38" s="26" t="str">
        <f t="shared" ca="1" si="12"/>
        <v/>
      </c>
      <c r="AV38" s="26" t="str">
        <f t="shared" ca="1" si="12"/>
        <v/>
      </c>
      <c r="AW38" s="26" t="str">
        <f t="shared" ca="1" si="12"/>
        <v/>
      </c>
      <c r="AX38" s="26" t="str">
        <f t="shared" ca="1" si="12"/>
        <v/>
      </c>
      <c r="AY38" s="26" t="str">
        <f t="shared" ca="1" si="12"/>
        <v/>
      </c>
      <c r="AZ38" s="26" t="str">
        <f t="shared" ca="1" si="12"/>
        <v/>
      </c>
      <c r="BA38" s="26" t="str">
        <f t="shared" ca="1" si="12"/>
        <v/>
      </c>
      <c r="BB38" s="26" t="str">
        <f t="shared" ca="1" si="12"/>
        <v/>
      </c>
      <c r="BC38" s="26" t="str">
        <f t="shared" ca="1" si="12"/>
        <v/>
      </c>
      <c r="BD38" s="26" t="str">
        <f t="shared" ca="1" si="13"/>
        <v/>
      </c>
      <c r="BE38" s="26" t="str">
        <f t="shared" ca="1" si="13"/>
        <v/>
      </c>
      <c r="BF38" s="26" t="str">
        <f t="shared" ca="1" si="13"/>
        <v/>
      </c>
      <c r="BG38" s="26" t="str">
        <f t="shared" ca="1" si="13"/>
        <v/>
      </c>
      <c r="BH38" s="26" t="str">
        <f t="shared" ca="1" si="13"/>
        <v/>
      </c>
      <c r="BI38" s="26" t="str">
        <f t="shared" ca="1" si="13"/>
        <v/>
      </c>
      <c r="BJ38" s="26" t="str">
        <f t="shared" ca="1" si="13"/>
        <v/>
      </c>
      <c r="BK38" s="26" t="str">
        <f t="shared" ca="1" si="13"/>
        <v/>
      </c>
      <c r="BL38" s="26" t="str">
        <f t="shared" ca="1" si="13"/>
        <v/>
      </c>
    </row>
    <row r="39" spans="1:65" s="1" customFormat="1" ht="18.75" x14ac:dyDescent="0.25">
      <c r="A39" s="9"/>
      <c r="B39" s="122" t="s">
        <v>40</v>
      </c>
      <c r="C39" s="57"/>
      <c r="D39" s="57"/>
      <c r="E39" s="58"/>
      <c r="F39" s="59"/>
      <c r="G39" s="60"/>
      <c r="H39" s="57"/>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5" s="1" customFormat="1" ht="15" x14ac:dyDescent="0.25">
      <c r="A40" s="10"/>
      <c r="B40" s="123" t="s">
        <v>40</v>
      </c>
      <c r="C40" s="57" t="s">
        <v>8</v>
      </c>
      <c r="D40" s="57"/>
      <c r="E40" s="58"/>
      <c r="F40" s="59">
        <v>45036</v>
      </c>
      <c r="G40" s="60">
        <v>1</v>
      </c>
      <c r="H40" s="57"/>
      <c r="I40" s="26" t="str">
        <f ca="1">IF(AND($C40="Goal",I$7&gt;=$F40,I$7&lt;=$F40+$G40-1),2,IF(AND($C40="Milestone",I$7&gt;=$F40,I$7&lt;=$F40+$G40-1),1,""))</f>
        <v/>
      </c>
      <c r="J40" s="26" t="str">
        <f ca="1">IF(AND($C40="Goal",J$7&gt;=$F40,J$7&lt;=$F40+$G40-1),2,IF(AND($C40="Milestone",J$7&gt;=$F40,J$7&lt;=$F40+$G40-1),1,""))</f>
        <v/>
      </c>
      <c r="K40" s="26" t="str">
        <f ca="1">IF(AND($C40="Goal",K$7&gt;=$F40,K$7&lt;=$F40+$G40-1),2,IF(AND($C40="Milestone",K$7&gt;=$F40,K$7&lt;=$F40+$G40-1),1,""))</f>
        <v/>
      </c>
      <c r="L40" s="26" t="str">
        <f ca="1">IF(AND($C40="Goal",L$7&gt;=$F40,L$7&lt;=$F40+$G40-1),2,IF(AND($C40="Milestone",L$7&gt;=$F40,L$7&lt;=$F40+$G40-1),1,""))</f>
        <v/>
      </c>
      <c r="M40" s="26" t="str">
        <f ca="1">IF(AND($C40="Goal",M$7&gt;=$F40,M$7&lt;=$F40+$G40-1),2,IF(AND($C40="Milestone",M$7&gt;=$F40,M$7&lt;=$F40+$G40-1),1,""))</f>
        <v/>
      </c>
      <c r="N40" s="26" t="str">
        <f ca="1">IF(AND($C40="Goal",N$7&gt;=$F40,N$7&lt;=$F40+$G40-1),2,IF(AND($C40="Milestone",N$7&gt;=$F40,N$7&lt;=$F40+$G40-1),1,""))</f>
        <v/>
      </c>
      <c r="O40" s="26" t="str">
        <f ca="1">IF(AND($C40="Goal",O$7&gt;=$F40,O$7&lt;=$F40+$G40-1),2,IF(AND($C40="Milestone",O$7&gt;=$F40,O$7&lt;=$F40+$G40-1),1,""))</f>
        <v/>
      </c>
      <c r="P40" s="26" t="str">
        <f ca="1">IF(AND($C40="Goal",P$7&gt;=$F40,P$7&lt;=$F40+$G40-1),2,IF(AND($C40="Milestone",P$7&gt;=$F40,P$7&lt;=$F40+$G40-1),1,""))</f>
        <v/>
      </c>
      <c r="Q40" s="26" t="str">
        <f ca="1">IF(AND($C40="Goal",Q$7&gt;=$F40,Q$7&lt;=$F40+$G40-1),2,IF(AND($C40="Milestone",Q$7&gt;=$F40,Q$7&lt;=$F40+$G40-1),1,""))</f>
        <v/>
      </c>
      <c r="R40" s="26" t="str">
        <f ca="1">IF(AND($C40="Goal",R$7&gt;=$F40,R$7&lt;=$F40+$G40-1),2,IF(AND($C40="Milestone",R$7&gt;=$F40,R$7&lt;=$F40+$G40-1),1,""))</f>
        <v/>
      </c>
      <c r="S40" s="26" t="str">
        <f ca="1">IF(AND($C40="Goal",S$7&gt;=$F40,S$7&lt;=$F40+$G40-1),2,IF(AND($C40="Milestone",S$7&gt;=$F40,S$7&lt;=$F40+$G40-1),1,""))</f>
        <v/>
      </c>
      <c r="T40" s="26" t="str">
        <f ca="1">IF(AND($C40="Goal",T$7&gt;=$F40,T$7&lt;=$F40+$G40-1),2,IF(AND($C40="Milestone",T$7&gt;=$F40,T$7&lt;=$F40+$G40-1),1,""))</f>
        <v/>
      </c>
      <c r="U40" s="26" t="str">
        <f ca="1">IF(AND($C40="Goal",U$7&gt;=$F40,U$7&lt;=$F40+$G40-1),2,IF(AND($C40="Milestone",U$7&gt;=$F40,U$7&lt;=$F40+$G40-1),1,""))</f>
        <v/>
      </c>
      <c r="V40" s="26" t="str">
        <f ca="1">IF(AND($C40="Goal",V$7&gt;=$F40,V$7&lt;=$F40+$G40-1),2,IF(AND($C40="Milestone",V$7&gt;=$F40,V$7&lt;=$F40+$G40-1),1,""))</f>
        <v/>
      </c>
      <c r="W40" s="26" t="str">
        <f ca="1">IF(AND($C40="Goal",W$7&gt;=$F40,W$7&lt;=$F40+$G40-1),2,IF(AND($C40="Milestone",W$7&gt;=$F40,W$7&lt;=$F40+$G40-1),1,""))</f>
        <v/>
      </c>
      <c r="X40" s="26" t="str">
        <f ca="1">IF(AND($C40="Goal",X$7&gt;=$F40,X$7&lt;=$F40+$G40-1),2,IF(AND($C40="Milestone",X$7&gt;=$F40,X$7&lt;=$F40+$G40-1),1,""))</f>
        <v/>
      </c>
      <c r="Y40" s="26" t="str">
        <f ca="1">IF(AND($C40="Goal",Y$7&gt;=$F40,Y$7&lt;=$F40+$G40-1),2,IF(AND($C40="Milestone",Y$7&gt;=$F40,Y$7&lt;=$F40+$G40-1),1,""))</f>
        <v/>
      </c>
      <c r="Z40" s="26" t="str">
        <f ca="1">IF(AND($C40="Goal",Z$7&gt;=$F40,Z$7&lt;=$F40+$G40-1),2,IF(AND($C40="Milestone",Z$7&gt;=$F40,Z$7&lt;=$F40+$G40-1),1,""))</f>
        <v/>
      </c>
      <c r="AA40" s="26" t="str">
        <f ca="1">IF(AND($C40="Goal",AA$7&gt;=$F40,AA$7&lt;=$F40+$G40-1),2,IF(AND($C40="Milestone",AA$7&gt;=$F40,AA$7&lt;=$F40+$G40-1),1,""))</f>
        <v/>
      </c>
      <c r="AB40" s="26" t="str">
        <f ca="1">IF(AND($C40="Goal",AB$7&gt;=$F40,AB$7&lt;=$F40+$G40-1),2,IF(AND($C40="Milestone",AB$7&gt;=$F40,AB$7&lt;=$F40+$G40-1),1,""))</f>
        <v/>
      </c>
      <c r="AC40" s="26" t="str">
        <f ca="1">IF(AND($C40="Goal",AC$7&gt;=$F40,AC$7&lt;=$F40+$G40-1),2,IF(AND($C40="Milestone",AC$7&gt;=$F40,AC$7&lt;=$F40+$G40-1),1,""))</f>
        <v/>
      </c>
      <c r="AD40" s="26" t="str">
        <f ca="1">IF(AND($C40="Goal",AD$7&gt;=$F40,AD$7&lt;=$F40+$G40-1),2,IF(AND($C40="Milestone",AD$7&gt;=$F40,AD$7&lt;=$F40+$G40-1),1,""))</f>
        <v/>
      </c>
      <c r="AE40" s="26" t="str">
        <f ca="1">IF(AND($C40="Goal",AE$7&gt;=$F40,AE$7&lt;=$F40+$G40-1),2,IF(AND($C40="Milestone",AE$7&gt;=$F40,AE$7&lt;=$F40+$G40-1),1,""))</f>
        <v/>
      </c>
      <c r="AF40" s="26" t="str">
        <f ca="1">IF(AND($C40="Goal",AF$7&gt;=$F40,AF$7&lt;=$F40+$G40-1),2,IF(AND($C40="Milestone",AF$7&gt;=$F40,AF$7&lt;=$F40+$G40-1),1,""))</f>
        <v/>
      </c>
      <c r="AG40" s="26" t="str">
        <f ca="1">IF(AND($C40="Goal",AG$7&gt;=$F40,AG$7&lt;=$F40+$G40-1),2,IF(AND($C40="Milestone",AG$7&gt;=$F40,AG$7&lt;=$F40+$G40-1),1,""))</f>
        <v/>
      </c>
      <c r="AH40" s="26" t="str">
        <f ca="1">IF(AND($C40="Goal",AH$7&gt;=$F40,AH$7&lt;=$F40+$G40-1),2,IF(AND($C40="Milestone",AH$7&gt;=$F40,AH$7&lt;=$F40+$G40-1),1,""))</f>
        <v/>
      </c>
      <c r="AI40" s="26" t="str">
        <f ca="1">IF(AND($C40="Goal",AI$7&gt;=$F40,AI$7&lt;=$F40+$G40-1),2,IF(AND($C40="Milestone",AI$7&gt;=$F40,AI$7&lt;=$F40+$G40-1),1,""))</f>
        <v/>
      </c>
      <c r="AJ40" s="26" t="str">
        <f ca="1">IF(AND($C40="Goal",AJ$7&gt;=$F40,AJ$7&lt;=$F40+$G40-1),2,IF(AND($C40="Milestone",AJ$7&gt;=$F40,AJ$7&lt;=$F40+$G40-1),1,""))</f>
        <v/>
      </c>
      <c r="AK40" s="26" t="str">
        <f ca="1">IF(AND($C40="Goal",AK$7&gt;=$F40,AK$7&lt;=$F40+$G40-1),2,IF(AND($C40="Milestone",AK$7&gt;=$F40,AK$7&lt;=$F40+$G40-1),1,""))</f>
        <v/>
      </c>
      <c r="AL40" s="26" t="str">
        <f ca="1">IF(AND($C40="Goal",AL$7&gt;=$F40,AL$7&lt;=$F40+$G40-1),2,IF(AND($C40="Milestone",AL$7&gt;=$F40,AL$7&lt;=$F40+$G40-1),1,""))</f>
        <v/>
      </c>
      <c r="AM40" s="26" t="str">
        <f ca="1">IF(AND($C40="Goal",AM$7&gt;=$F40,AM$7&lt;=$F40+$G40-1),2,IF(AND($C40="Milestone",AM$7&gt;=$F40,AM$7&lt;=$F40+$G40-1),1,""))</f>
        <v/>
      </c>
      <c r="AN40" s="26" t="str">
        <f ca="1">IF(AND($C40="Goal",AN$7&gt;=$F40,AN$7&lt;=$F40+$G40-1),2,IF(AND($C40="Milestone",AN$7&gt;=$F40,AN$7&lt;=$F40+$G40-1),1,""))</f>
        <v/>
      </c>
      <c r="AO40" s="26" t="str">
        <f ca="1">IF(AND($C40="Goal",AO$7&gt;=$F40,AO$7&lt;=$F40+$G40-1),2,IF(AND($C40="Milestone",AO$7&gt;=$F40,AO$7&lt;=$F40+$G40-1),1,""))</f>
        <v/>
      </c>
      <c r="AP40" s="26" t="str">
        <f ca="1">IF(AND($C40="Goal",AP$7&gt;=$F40,AP$7&lt;=$F40+$G40-1),2,IF(AND($C40="Milestone",AP$7&gt;=$F40,AP$7&lt;=$F40+$G40-1),1,""))</f>
        <v/>
      </c>
      <c r="AQ40" s="26" t="str">
        <f ca="1">IF(AND($C40="Goal",AQ$7&gt;=$F40,AQ$7&lt;=$F40+$G40-1),2,IF(AND($C40="Milestone",AQ$7&gt;=$F40,AQ$7&lt;=$F40+$G40-1),1,""))</f>
        <v/>
      </c>
      <c r="AR40" s="26" t="str">
        <f ca="1">IF(AND($C40="Goal",AR$7&gt;=$F40,AR$7&lt;=$F40+$G40-1),2,IF(AND($C40="Milestone",AR$7&gt;=$F40,AR$7&lt;=$F40+$G40-1),1,""))</f>
        <v/>
      </c>
      <c r="AS40" s="26" t="str">
        <f ca="1">IF(AND($C40="Goal",AS$7&gt;=$F40,AS$7&lt;=$F40+$G40-1),2,IF(AND($C40="Milestone",AS$7&gt;=$F40,AS$7&lt;=$F40+$G40-1),1,""))</f>
        <v/>
      </c>
      <c r="AT40" s="26" t="str">
        <f ca="1">IF(AND($C40="Goal",AT$7&gt;=$F40,AT$7&lt;=$F40+$G40-1),2,IF(AND($C40="Milestone",AT$7&gt;=$F40,AT$7&lt;=$F40+$G40-1),1,""))</f>
        <v/>
      </c>
      <c r="AU40" s="26" t="str">
        <f ca="1">IF(AND($C40="Goal",AU$7&gt;=$F40,AU$7&lt;=$F40+$G40-1),2,IF(AND($C40="Milestone",AU$7&gt;=$F40,AU$7&lt;=$F40+$G40-1),1,""))</f>
        <v/>
      </c>
      <c r="AV40" s="26" t="str">
        <f ca="1">IF(AND($C40="Goal",AV$7&gt;=$F40,AV$7&lt;=$F40+$G40-1),2,IF(AND($C40="Milestone",AV$7&gt;=$F40,AV$7&lt;=$F40+$G40-1),1,""))</f>
        <v/>
      </c>
      <c r="AW40" s="26" t="str">
        <f ca="1">IF(AND($C40="Goal",AW$7&gt;=$F40,AW$7&lt;=$F40+$G40-1),2,IF(AND($C40="Milestone",AW$7&gt;=$F40,AW$7&lt;=$F40+$G40-1),1,""))</f>
        <v/>
      </c>
      <c r="AX40" s="26" t="str">
        <f ca="1">IF(AND($C40="Goal",AX$7&gt;=$F40,AX$7&lt;=$F40+$G40-1),2,IF(AND($C40="Milestone",AX$7&gt;=$F40,AX$7&lt;=$F40+$G40-1),1,""))</f>
        <v/>
      </c>
      <c r="AY40" s="26">
        <f ca="1">IF(AND($C40="Goal",AY$7&gt;=$F40,AY$7&lt;=$F40+$G40-1),2,IF(AND($C40="Milestone",AY$7&gt;=$F40,AY$7&lt;=$F40+$G40-1),1,""))</f>
        <v>1</v>
      </c>
      <c r="AZ40" s="26" t="str">
        <f ca="1">IF(AND($C40="Goal",AZ$7&gt;=$F40,AZ$7&lt;=$F40+$G40-1),2,IF(AND($C40="Milestone",AZ$7&gt;=$F40,AZ$7&lt;=$F40+$G40-1),1,""))</f>
        <v/>
      </c>
      <c r="BA40" s="26" t="str">
        <f ca="1">IF(AND($C40="Goal",BA$7&gt;=$F40,BA$7&lt;=$F40+$G40-1),2,IF(AND($C40="Milestone",BA$7&gt;=$F40,BA$7&lt;=$F40+$G40-1),1,""))</f>
        <v/>
      </c>
      <c r="BB40" s="26" t="str">
        <f ca="1">IF(AND($C40="Goal",BB$7&gt;=$F40,BB$7&lt;=$F40+$G40-1),2,IF(AND($C40="Milestone",BB$7&gt;=$F40,BB$7&lt;=$F40+$G40-1),1,""))</f>
        <v/>
      </c>
      <c r="BC40" s="26" t="str">
        <f ca="1">IF(AND($C40="Goal",BC$7&gt;=$F40,BC$7&lt;=$F40+$G40-1),2,IF(AND($C40="Milestone",BC$7&gt;=$F40,BC$7&lt;=$F40+$G40-1),1,""))</f>
        <v/>
      </c>
      <c r="BD40" s="26" t="str">
        <f ca="1">IF(AND($C40="Goal",BD$7&gt;=$F40,BD$7&lt;=$F40+$G40-1),2,IF(AND($C40="Milestone",BD$7&gt;=$F40,BD$7&lt;=$F40+$G40-1),1,""))</f>
        <v/>
      </c>
      <c r="BE40" s="26" t="str">
        <f ca="1">IF(AND($C40="Goal",BE$7&gt;=$F40,BE$7&lt;=$F40+$G40-1),2,IF(AND($C40="Milestone",BE$7&gt;=$F40,BE$7&lt;=$F40+$G40-1),1,""))</f>
        <v/>
      </c>
      <c r="BF40" s="26" t="str">
        <f ca="1">IF(AND($C40="Goal",BF$7&gt;=$F40,BF$7&lt;=$F40+$G40-1),2,IF(AND($C40="Milestone",BF$7&gt;=$F40,BF$7&lt;=$F40+$G40-1),1,""))</f>
        <v/>
      </c>
      <c r="BG40" s="26" t="str">
        <f ca="1">IF(AND($C40="Goal",BG$7&gt;=$F40,BG$7&lt;=$F40+$G40-1),2,IF(AND($C40="Milestone",BG$7&gt;=$F40,BG$7&lt;=$F40+$G40-1),1,""))</f>
        <v/>
      </c>
      <c r="BH40" s="26" t="str">
        <f ca="1">IF(AND($C40="Goal",BH$7&gt;=$F40,BH$7&lt;=$F40+$G40-1),2,IF(AND($C40="Milestone",BH$7&gt;=$F40,BH$7&lt;=$F40+$G40-1),1,""))</f>
        <v/>
      </c>
      <c r="BI40" s="26" t="str">
        <f ca="1">IF(AND($C40="Goal",BI$7&gt;=$F40,BI$7&lt;=$F40+$G40-1),2,IF(AND($C40="Milestone",BI$7&gt;=$F40,BI$7&lt;=$F40+$G40-1),1,""))</f>
        <v/>
      </c>
      <c r="BJ40" s="26" t="str">
        <f ca="1">IF(AND($C40="Goal",BJ$7&gt;=$F40,BJ$7&lt;=$F40+$G40-1),2,IF(AND($C40="Milestone",BJ$7&gt;=$F40,BJ$7&lt;=$F40+$G40-1),1,""))</f>
        <v/>
      </c>
      <c r="BK40" s="26" t="str">
        <f ca="1">IF(AND($C40="Goal",BK$7&gt;=$F40,BK$7&lt;=$F40+$G40-1),2,IF(AND($C40="Milestone",BK$7&gt;=$F40,BK$7&lt;=$F40+$G40-1),1,""))</f>
        <v/>
      </c>
      <c r="BL40" s="26" t="str">
        <f ca="1">IF(AND($C40="Goal",BL$7&gt;=$F40,BL$7&lt;=$F40+$G40-1),2,IF(AND($C40="Milestone",BL$7&gt;=$F40,BL$7&lt;=$F40+$G40-1),1,""))</f>
        <v/>
      </c>
    </row>
    <row r="41" spans="1:65" s="1" customFormat="1" ht="15" x14ac:dyDescent="0.25">
      <c r="A41" s="9"/>
      <c r="B41" s="61"/>
      <c r="C41" s="57"/>
      <c r="D41" s="57"/>
      <c r="E41" s="58"/>
      <c r="F41" s="59"/>
      <c r="G41" s="60"/>
      <c r="H41" s="57"/>
      <c r="I41" s="26" t="str">
        <f t="shared" ca="1" si="10"/>
        <v/>
      </c>
      <c r="J41" s="26" t="str">
        <f t="shared" ca="1" si="10"/>
        <v/>
      </c>
      <c r="K41" s="26" t="str">
        <f t="shared" ca="1" si="10"/>
        <v/>
      </c>
      <c r="L41" s="26" t="str">
        <f t="shared" ca="1" si="10"/>
        <v/>
      </c>
      <c r="M41" s="26" t="str">
        <f t="shared" ca="1" si="10"/>
        <v/>
      </c>
      <c r="N41" s="26" t="str">
        <f t="shared" ca="1" si="10"/>
        <v/>
      </c>
      <c r="O41" s="26" t="str">
        <f t="shared" ca="1" si="10"/>
        <v/>
      </c>
      <c r="P41" s="26" t="str">
        <f t="shared" ca="1" si="10"/>
        <v/>
      </c>
      <c r="Q41" s="26" t="str">
        <f t="shared" ca="1" si="10"/>
        <v/>
      </c>
      <c r="R41" s="26" t="str">
        <f t="shared" ca="1" si="10"/>
        <v/>
      </c>
      <c r="S41" s="26" t="str">
        <f t="shared" ca="1" si="10"/>
        <v/>
      </c>
      <c r="T41" s="26" t="str">
        <f t="shared" ca="1" si="10"/>
        <v/>
      </c>
      <c r="U41" s="26" t="str">
        <f t="shared" ca="1" si="10"/>
        <v/>
      </c>
      <c r="V41" s="26" t="str">
        <f t="shared" ca="1" si="10"/>
        <v/>
      </c>
      <c r="W41" s="26" t="str">
        <f t="shared" ca="1" si="10"/>
        <v/>
      </c>
      <c r="X41" s="26" t="str">
        <f t="shared" ca="1" si="10"/>
        <v/>
      </c>
      <c r="Y41" s="26" t="str">
        <f t="shared" ca="1" si="11"/>
        <v/>
      </c>
      <c r="Z41" s="26" t="str">
        <f t="shared" ca="1" si="11"/>
        <v/>
      </c>
      <c r="AA41" s="26" t="str">
        <f t="shared" ca="1" si="11"/>
        <v/>
      </c>
      <c r="AB41" s="26" t="str">
        <f t="shared" ca="1" si="11"/>
        <v/>
      </c>
      <c r="AC41" s="26" t="str">
        <f t="shared" ca="1" si="11"/>
        <v/>
      </c>
      <c r="AD41" s="26" t="str">
        <f t="shared" ca="1" si="11"/>
        <v/>
      </c>
      <c r="AE41" s="26" t="str">
        <f t="shared" ca="1" si="11"/>
        <v/>
      </c>
      <c r="AF41" s="26" t="str">
        <f t="shared" ca="1" si="11"/>
        <v/>
      </c>
      <c r="AG41" s="26" t="str">
        <f t="shared" ca="1" si="11"/>
        <v/>
      </c>
      <c r="AH41" s="26" t="str">
        <f t="shared" ca="1" si="11"/>
        <v/>
      </c>
      <c r="AI41" s="26" t="str">
        <f t="shared" ca="1" si="11"/>
        <v/>
      </c>
      <c r="AJ41" s="26" t="str">
        <f t="shared" ca="1" si="11"/>
        <v/>
      </c>
      <c r="AK41" s="26" t="str">
        <f t="shared" ca="1" si="11"/>
        <v/>
      </c>
      <c r="AL41" s="26" t="str">
        <f t="shared" ca="1" si="11"/>
        <v/>
      </c>
      <c r="AM41" s="26" t="str">
        <f t="shared" ca="1" si="11"/>
        <v/>
      </c>
      <c r="AN41" s="26" t="str">
        <f t="shared" ca="1" si="12"/>
        <v/>
      </c>
      <c r="AO41" s="26" t="str">
        <f t="shared" ca="1" si="12"/>
        <v/>
      </c>
      <c r="AP41" s="26" t="str">
        <f t="shared" ca="1" si="12"/>
        <v/>
      </c>
      <c r="AQ41" s="26" t="str">
        <f t="shared" ca="1" si="12"/>
        <v/>
      </c>
      <c r="AR41" s="26" t="str">
        <f t="shared" ca="1" si="12"/>
        <v/>
      </c>
      <c r="AS41" s="26" t="str">
        <f t="shared" ca="1" si="12"/>
        <v/>
      </c>
      <c r="AT41" s="26" t="str">
        <f t="shared" ca="1" si="12"/>
        <v/>
      </c>
      <c r="AU41" s="26" t="str">
        <f t="shared" ca="1" si="12"/>
        <v/>
      </c>
      <c r="AV41" s="26" t="str">
        <f t="shared" ca="1" si="12"/>
        <v/>
      </c>
      <c r="AW41" s="26" t="str">
        <f t="shared" ca="1" si="12"/>
        <v/>
      </c>
      <c r="AX41" s="26" t="str">
        <f t="shared" ca="1" si="12"/>
        <v/>
      </c>
      <c r="AY41" s="26" t="str">
        <f t="shared" ca="1" si="12"/>
        <v/>
      </c>
      <c r="AZ41" s="26" t="str">
        <f t="shared" ca="1" si="12"/>
        <v/>
      </c>
      <c r="BA41" s="26" t="str">
        <f t="shared" ca="1" si="12"/>
        <v/>
      </c>
      <c r="BB41" s="26" t="str">
        <f t="shared" ca="1" si="12"/>
        <v/>
      </c>
      <c r="BC41" s="26" t="str">
        <f t="shared" ca="1" si="12"/>
        <v/>
      </c>
      <c r="BD41" s="26" t="str">
        <f t="shared" ca="1" si="13"/>
        <v/>
      </c>
      <c r="BE41" s="26" t="str">
        <f t="shared" ca="1" si="13"/>
        <v/>
      </c>
      <c r="BF41" s="26" t="str">
        <f t="shared" ca="1" si="13"/>
        <v/>
      </c>
      <c r="BG41" s="26" t="str">
        <f t="shared" ca="1" si="13"/>
        <v/>
      </c>
      <c r="BH41" s="26" t="str">
        <f t="shared" ca="1" si="13"/>
        <v/>
      </c>
      <c r="BI41" s="26" t="str">
        <f t="shared" ca="1" si="13"/>
        <v/>
      </c>
      <c r="BJ41" s="26" t="str">
        <f t="shared" ca="1" si="13"/>
        <v/>
      </c>
      <c r="BK41" s="26" t="str">
        <f t="shared" ca="1" si="13"/>
        <v/>
      </c>
      <c r="BL41" s="26" t="str">
        <f t="shared" ca="1" si="13"/>
        <v/>
      </c>
      <c r="BM41" s="87"/>
    </row>
    <row r="42" spans="1:65" s="1" customFormat="1" ht="40.15" hidden="1" customHeight="1" x14ac:dyDescent="0.25">
      <c r="A42" s="10"/>
      <c r="B42" s="116" t="s">
        <v>17</v>
      </c>
      <c r="C42" s="57"/>
      <c r="D42" s="57"/>
      <c r="E42" s="73"/>
      <c r="F42" s="83"/>
      <c r="G42" s="84"/>
      <c r="H42" s="57"/>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row>
    <row r="43" spans="1:65" ht="30" customHeight="1" x14ac:dyDescent="0.25">
      <c r="D43" s="4"/>
      <c r="G43" s="11"/>
      <c r="H43" s="3"/>
    </row>
    <row r="44" spans="1:65" ht="30" customHeight="1" x14ac:dyDescent="0.2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2">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41">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42:BL42">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2" xr:uid="{659FD5CB-B62B-4854-B8A9-29F1F70930AC}"/>
    <dataValidation allowBlank="1" showInputMessage="1" showErrorMessage="1" prompt="This is an empty row" sqref="A41"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I42:BL42</xm:sqref>
        </x14:conditionalFormatting>
        <x14:conditionalFormatting xmlns:xm="http://schemas.microsoft.com/office/excel/2006/main">
          <x14:cfRule type="iconSet" priority="12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6"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7" t="s">
        <v>30</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34</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37</v>
      </c>
      <c r="C6" s="33" cm="1">
        <f t="array" aca="1" ref="C6" ca="1">IFERROR(IF(MIN(Milestones435[Start])=0,TODAY(),B11(Milestones435[Start])),TODAY())</f>
        <v>45005</v>
      </c>
      <c r="D6" s="51"/>
      <c r="E6" s="31"/>
      <c r="F6" s="32"/>
      <c r="G6" s="31"/>
      <c r="H6" s="28"/>
      <c r="I6" s="92" t="str">
        <f ca="1">TEXT(I7,"mmmm")</f>
        <v>March</v>
      </c>
      <c r="J6" s="92"/>
      <c r="K6" s="92"/>
      <c r="L6" s="92"/>
      <c r="M6" s="92"/>
      <c r="N6" s="92"/>
      <c r="O6" s="92"/>
      <c r="P6" s="92" t="str">
        <f ca="1">IF(TEXT(P7,"mmmm")=I6,"",TEXT(P7,"mmmm"))</f>
        <v>April</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May</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38</v>
      </c>
      <c r="C7" s="34">
        <v>5</v>
      </c>
      <c r="D7" s="50"/>
      <c r="E7" s="28"/>
      <c r="F7" s="28"/>
      <c r="G7" s="28"/>
      <c r="H7" s="28"/>
      <c r="I7" s="94">
        <f ca="1">IFERROR(Project_Start+Scrolling_Increment,TODAY())</f>
        <v>45010</v>
      </c>
      <c r="J7" s="17">
        <f ca="1">I7+1</f>
        <v>45011</v>
      </c>
      <c r="K7" s="17">
        <f t="shared" ref="K7:AX7" ca="1" si="0">J7+1</f>
        <v>45012</v>
      </c>
      <c r="L7" s="17">
        <f t="shared" ca="1" si="0"/>
        <v>45013</v>
      </c>
      <c r="M7" s="17">
        <f t="shared" ca="1" si="0"/>
        <v>45014</v>
      </c>
      <c r="N7" s="17">
        <f t="shared" ca="1" si="0"/>
        <v>45015</v>
      </c>
      <c r="O7" s="62">
        <f t="shared" ca="1" si="0"/>
        <v>45016</v>
      </c>
      <c r="P7" s="17">
        <f ca="1">O7+1</f>
        <v>45017</v>
      </c>
      <c r="Q7" s="17">
        <f ca="1">P7+1</f>
        <v>45018</v>
      </c>
      <c r="R7" s="17">
        <f t="shared" ca="1" si="0"/>
        <v>45019</v>
      </c>
      <c r="S7" s="17">
        <f t="shared" ca="1" si="0"/>
        <v>45020</v>
      </c>
      <c r="T7" s="17">
        <f t="shared" ca="1" si="0"/>
        <v>45021</v>
      </c>
      <c r="U7" s="17">
        <f t="shared" ca="1" si="0"/>
        <v>45022</v>
      </c>
      <c r="V7" s="62">
        <f t="shared" ca="1" si="0"/>
        <v>45023</v>
      </c>
      <c r="W7" s="17">
        <f ca="1">V7+1</f>
        <v>45024</v>
      </c>
      <c r="X7" s="17">
        <f ca="1">W7+1</f>
        <v>45025</v>
      </c>
      <c r="Y7" s="17">
        <f t="shared" ca="1" si="0"/>
        <v>45026</v>
      </c>
      <c r="Z7" s="17">
        <f t="shared" ca="1" si="0"/>
        <v>45027</v>
      </c>
      <c r="AA7" s="17">
        <f t="shared" ca="1" si="0"/>
        <v>45028</v>
      </c>
      <c r="AB7" s="17">
        <f t="shared" ca="1" si="0"/>
        <v>45029</v>
      </c>
      <c r="AC7" s="62">
        <f t="shared" ca="1" si="0"/>
        <v>45030</v>
      </c>
      <c r="AD7" s="17">
        <f ca="1">AC7+1</f>
        <v>45031</v>
      </c>
      <c r="AE7" s="17">
        <f ca="1">AD7+1</f>
        <v>45032</v>
      </c>
      <c r="AF7" s="17">
        <f t="shared" ca="1" si="0"/>
        <v>45033</v>
      </c>
      <c r="AG7" s="17">
        <f t="shared" ca="1" si="0"/>
        <v>45034</v>
      </c>
      <c r="AH7" s="17">
        <f t="shared" ca="1" si="0"/>
        <v>45035</v>
      </c>
      <c r="AI7" s="17">
        <f t="shared" ca="1" si="0"/>
        <v>45036</v>
      </c>
      <c r="AJ7" s="62">
        <f t="shared" ca="1" si="0"/>
        <v>45037</v>
      </c>
      <c r="AK7" s="17">
        <f ca="1">AJ7+1</f>
        <v>45038</v>
      </c>
      <c r="AL7" s="17">
        <f ca="1">AK7+1</f>
        <v>45039</v>
      </c>
      <c r="AM7" s="17">
        <f t="shared" ca="1" si="0"/>
        <v>45040</v>
      </c>
      <c r="AN7" s="17">
        <f t="shared" ca="1" si="0"/>
        <v>45041</v>
      </c>
      <c r="AO7" s="17">
        <f t="shared" ca="1" si="0"/>
        <v>45042</v>
      </c>
      <c r="AP7" s="17">
        <f t="shared" ca="1" si="0"/>
        <v>45043</v>
      </c>
      <c r="AQ7" s="62">
        <f t="shared" ca="1" si="0"/>
        <v>45044</v>
      </c>
      <c r="AR7" s="17">
        <f ca="1">AQ7+1</f>
        <v>45045</v>
      </c>
      <c r="AS7" s="17">
        <f ca="1">AR7+1</f>
        <v>45046</v>
      </c>
      <c r="AT7" s="17">
        <f t="shared" ca="1" si="0"/>
        <v>45047</v>
      </c>
      <c r="AU7" s="17">
        <f t="shared" ca="1" si="0"/>
        <v>45048</v>
      </c>
      <c r="AV7" s="17">
        <f t="shared" ca="1" si="0"/>
        <v>45049</v>
      </c>
      <c r="AW7" s="17">
        <f t="shared" ca="1" si="0"/>
        <v>45050</v>
      </c>
      <c r="AX7" s="62">
        <f t="shared" ca="1" si="0"/>
        <v>45051</v>
      </c>
      <c r="AY7" s="17">
        <f ca="1">AX7+1</f>
        <v>45052</v>
      </c>
      <c r="AZ7" s="17">
        <f ca="1">AY7+1</f>
        <v>45053</v>
      </c>
      <c r="BA7" s="17">
        <f t="shared" ref="BA7:BE7" ca="1" si="1">AZ7+1</f>
        <v>45054</v>
      </c>
      <c r="BB7" s="17">
        <f t="shared" ca="1" si="1"/>
        <v>45055</v>
      </c>
      <c r="BC7" s="17">
        <f t="shared" ca="1" si="1"/>
        <v>45056</v>
      </c>
      <c r="BD7" s="17">
        <f t="shared" ca="1" si="1"/>
        <v>45057</v>
      </c>
      <c r="BE7" s="62">
        <f t="shared" ca="1" si="1"/>
        <v>45058</v>
      </c>
      <c r="BF7" s="17">
        <f ca="1">BE7+1</f>
        <v>45059</v>
      </c>
      <c r="BG7" s="17">
        <f ca="1">BF7+1</f>
        <v>45060</v>
      </c>
      <c r="BH7" s="17">
        <f t="shared" ref="BH7:BL7" ca="1" si="2">BG7+1</f>
        <v>45061</v>
      </c>
      <c r="BI7" s="17">
        <f t="shared" ca="1" si="2"/>
        <v>45062</v>
      </c>
      <c r="BJ7" s="17">
        <f t="shared" ca="1" si="2"/>
        <v>45063</v>
      </c>
      <c r="BK7" s="17">
        <f t="shared" ca="1" si="2"/>
        <v>45064</v>
      </c>
      <c r="BL7" s="18">
        <f t="shared" ca="1" si="2"/>
        <v>45065</v>
      </c>
      <c r="BM7" s="31"/>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7" t="s">
        <v>18</v>
      </c>
      <c r="C9" s="118" t="s">
        <v>6</v>
      </c>
      <c r="D9" s="118" t="s">
        <v>19</v>
      </c>
      <c r="E9" s="118" t="s">
        <v>9</v>
      </c>
      <c r="F9" s="118" t="s">
        <v>10</v>
      </c>
      <c r="G9" s="118" t="s">
        <v>20</v>
      </c>
      <c r="H9" s="46"/>
      <c r="I9" s="36" t="str">
        <f t="shared" ref="I9:BL9" ca="1" si="3">LEFT(TEXT(I7,"ddd"),1)</f>
        <v>S</v>
      </c>
      <c r="J9" s="36" t="str">
        <f t="shared" ca="1" si="3"/>
        <v>S</v>
      </c>
      <c r="K9" s="36" t="str">
        <f t="shared" ca="1" si="3"/>
        <v>M</v>
      </c>
      <c r="L9" s="36" t="str">
        <f t="shared" ca="1" si="3"/>
        <v>T</v>
      </c>
      <c r="M9" s="36" t="str">
        <f t="shared" ca="1" si="3"/>
        <v>W</v>
      </c>
      <c r="N9" s="36" t="str">
        <f t="shared" ca="1" si="3"/>
        <v>T</v>
      </c>
      <c r="O9" s="36" t="str">
        <f t="shared" ca="1" si="3"/>
        <v>F</v>
      </c>
      <c r="P9" s="36" t="str">
        <f t="shared" ca="1" si="3"/>
        <v>S</v>
      </c>
      <c r="Q9" s="36" t="str">
        <f t="shared" ca="1" si="3"/>
        <v>S</v>
      </c>
      <c r="R9" s="36" t="str">
        <f t="shared" ca="1" si="3"/>
        <v>M</v>
      </c>
      <c r="S9" s="36" t="str">
        <f t="shared" ca="1" si="3"/>
        <v>T</v>
      </c>
      <c r="T9" s="36" t="str">
        <f t="shared" ca="1" si="3"/>
        <v>W</v>
      </c>
      <c r="U9" s="36" t="str">
        <f t="shared" ca="1" si="3"/>
        <v>T</v>
      </c>
      <c r="V9" s="36" t="str">
        <f t="shared" ca="1" si="3"/>
        <v>F</v>
      </c>
      <c r="W9" s="36" t="str">
        <f t="shared" ca="1" si="3"/>
        <v>S</v>
      </c>
      <c r="X9" s="36" t="str">
        <f t="shared" ca="1" si="3"/>
        <v>S</v>
      </c>
      <c r="Y9" s="36" t="str">
        <f t="shared" ca="1" si="3"/>
        <v>M</v>
      </c>
      <c r="Z9" s="36" t="str">
        <f t="shared" ca="1" si="3"/>
        <v>T</v>
      </c>
      <c r="AA9" s="36" t="str">
        <f t="shared" ca="1" si="3"/>
        <v>W</v>
      </c>
      <c r="AB9" s="36" t="str">
        <f t="shared" ca="1" si="3"/>
        <v>T</v>
      </c>
      <c r="AC9" s="36" t="str">
        <f t="shared" ca="1" si="3"/>
        <v>F</v>
      </c>
      <c r="AD9" s="36" t="str">
        <f t="shared" ca="1" si="3"/>
        <v>S</v>
      </c>
      <c r="AE9" s="36" t="str">
        <f t="shared" ca="1" si="3"/>
        <v>S</v>
      </c>
      <c r="AF9" s="36" t="str">
        <f t="shared" ca="1" si="3"/>
        <v>M</v>
      </c>
      <c r="AG9" s="36" t="str">
        <f t="shared" ca="1" si="3"/>
        <v>T</v>
      </c>
      <c r="AH9" s="36" t="str">
        <f t="shared" ca="1" si="3"/>
        <v>W</v>
      </c>
      <c r="AI9" s="36" t="str">
        <f t="shared" ca="1" si="3"/>
        <v>T</v>
      </c>
      <c r="AJ9" s="36" t="str">
        <f t="shared" ca="1" si="3"/>
        <v>F</v>
      </c>
      <c r="AK9" s="36" t="str">
        <f t="shared" ca="1" si="3"/>
        <v>S</v>
      </c>
      <c r="AL9" s="36" t="str">
        <f t="shared" ca="1" si="3"/>
        <v>S</v>
      </c>
      <c r="AM9" s="36" t="str">
        <f t="shared" ca="1" si="3"/>
        <v>M</v>
      </c>
      <c r="AN9" s="36" t="str">
        <f t="shared" ca="1" si="3"/>
        <v>T</v>
      </c>
      <c r="AO9" s="36" t="str">
        <f t="shared" ca="1" si="3"/>
        <v>W</v>
      </c>
      <c r="AP9" s="36" t="str">
        <f t="shared" ca="1" si="3"/>
        <v>T</v>
      </c>
      <c r="AQ9" s="36" t="str">
        <f t="shared" ca="1" si="3"/>
        <v>F</v>
      </c>
      <c r="AR9" s="36" t="str">
        <f t="shared" ca="1" si="3"/>
        <v>S</v>
      </c>
      <c r="AS9" s="36" t="str">
        <f t="shared" ca="1" si="3"/>
        <v>S</v>
      </c>
      <c r="AT9" s="36" t="str">
        <f t="shared" ca="1" si="3"/>
        <v>M</v>
      </c>
      <c r="AU9" s="36" t="str">
        <f t="shared" ca="1" si="3"/>
        <v>T</v>
      </c>
      <c r="AV9" s="36" t="str">
        <f t="shared" ca="1" si="3"/>
        <v>W</v>
      </c>
      <c r="AW9" s="36" t="str">
        <f t="shared" ca="1" si="3"/>
        <v>T</v>
      </c>
      <c r="AX9" s="36" t="str">
        <f t="shared" ca="1" si="3"/>
        <v>F</v>
      </c>
      <c r="AY9" s="36" t="str">
        <f t="shared" ca="1" si="3"/>
        <v>S</v>
      </c>
      <c r="AZ9" s="36" t="str">
        <f t="shared" ca="1" si="3"/>
        <v>S</v>
      </c>
      <c r="BA9" s="36" t="str">
        <f t="shared" ca="1" si="3"/>
        <v>M</v>
      </c>
      <c r="BB9" s="36" t="str">
        <f t="shared" ca="1" si="3"/>
        <v>T</v>
      </c>
      <c r="BC9" s="36" t="str">
        <f t="shared" ca="1" si="3"/>
        <v>W</v>
      </c>
      <c r="BD9" s="36" t="str">
        <f t="shared" ca="1" si="3"/>
        <v>T</v>
      </c>
      <c r="BE9" s="36" t="str">
        <f t="shared" ca="1" si="3"/>
        <v>F</v>
      </c>
      <c r="BF9" s="36" t="str">
        <f t="shared" ca="1" si="3"/>
        <v>S</v>
      </c>
      <c r="BG9" s="36" t="str">
        <f t="shared" ca="1" si="3"/>
        <v>S</v>
      </c>
      <c r="BH9" s="36" t="str">
        <f t="shared" ca="1" si="3"/>
        <v>M</v>
      </c>
      <c r="BI9" s="36" t="str">
        <f t="shared" ca="1" si="3"/>
        <v>T</v>
      </c>
      <c r="BJ9" s="36" t="str">
        <f t="shared" ca="1" si="3"/>
        <v>W</v>
      </c>
      <c r="BK9" s="36" t="str">
        <f t="shared" ca="1" si="3"/>
        <v>T</v>
      </c>
      <c r="BL9" s="36" t="str">
        <f t="shared" ca="1" si="3"/>
        <v>F</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25">
      <c r="A12" s="10"/>
      <c r="B12" s="25" t="s">
        <v>3</v>
      </c>
      <c r="C12" s="21" t="s">
        <v>7</v>
      </c>
      <c r="D12" s="21" t="s">
        <v>5</v>
      </c>
      <c r="E12" s="22">
        <v>0.25</v>
      </c>
      <c r="F12" s="23">
        <f ca="1">TODAY()</f>
        <v>45005</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25">
      <c r="A13" s="10"/>
      <c r="B13" s="25" t="s">
        <v>4</v>
      </c>
      <c r="C13" s="21" t="s">
        <v>8</v>
      </c>
      <c r="D13" s="21"/>
      <c r="E13" s="22"/>
      <c r="F13" s="23">
        <f ca="1">TODAY()+5</f>
        <v>45010</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25">
      <c r="A14" s="9"/>
      <c r="B14" s="25" t="s">
        <v>0</v>
      </c>
      <c r="C14" s="21" t="s">
        <v>12</v>
      </c>
      <c r="D14" s="21"/>
      <c r="E14" s="22">
        <v>0.5</v>
      </c>
      <c r="F14" s="23">
        <f ca="1">F12-3</f>
        <v>45002</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9"/>
      <c r="B15" s="25" t="s">
        <v>1</v>
      </c>
      <c r="C15" s="21" t="s">
        <v>8</v>
      </c>
      <c r="D15" s="21"/>
      <c r="E15" s="22"/>
      <c r="F15" s="23">
        <f ca="1">F12+20</f>
        <v>45025</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9"/>
      <c r="B16" s="25" t="s">
        <v>2</v>
      </c>
      <c r="C16" s="21" t="s">
        <v>11</v>
      </c>
      <c r="D16" s="21"/>
      <c r="E16" s="22">
        <v>0.1</v>
      </c>
      <c r="F16" s="23">
        <f ca="1">F12+6</f>
        <v>45011</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10"/>
      <c r="B18" s="25" t="s">
        <v>3</v>
      </c>
      <c r="C18" s="21" t="s">
        <v>13</v>
      </c>
      <c r="D18" s="21"/>
      <c r="E18" s="22">
        <v>0.6</v>
      </c>
      <c r="F18" s="23">
        <f ca="1">F12+6</f>
        <v>45011</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4</v>
      </c>
      <c r="C19" s="21" t="s">
        <v>14</v>
      </c>
      <c r="D19" s="21"/>
      <c r="E19" s="22">
        <v>0.5</v>
      </c>
      <c r="F19" s="23">
        <f ca="1">F18+2</f>
        <v>45013</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0</v>
      </c>
      <c r="C20" s="21" t="s">
        <v>12</v>
      </c>
      <c r="D20" s="21"/>
      <c r="E20" s="22">
        <v>0.33</v>
      </c>
      <c r="F20" s="23">
        <f ca="1">F19+5</f>
        <v>45018</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25" t="s">
        <v>1</v>
      </c>
      <c r="C21" s="21" t="s">
        <v>8</v>
      </c>
      <c r="D21" s="21"/>
      <c r="E21" s="22"/>
      <c r="F21" s="23">
        <f ca="1">F20+2</f>
        <v>45020</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2</v>
      </c>
      <c r="C22" s="21"/>
      <c r="D22" s="21"/>
      <c r="E22" s="22"/>
      <c r="F22" s="23">
        <f ca="1">F21+1</f>
        <v>45021</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3</v>
      </c>
      <c r="C24" s="21" t="s">
        <v>14</v>
      </c>
      <c r="D24" s="21"/>
      <c r="E24" s="22"/>
      <c r="F24" s="23">
        <f ca="1">F12+15</f>
        <v>45020</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4</v>
      </c>
      <c r="C25" s="21" t="s">
        <v>11</v>
      </c>
      <c r="D25" s="21"/>
      <c r="E25" s="22"/>
      <c r="F25" s="23">
        <f ca="1">F24+3</f>
        <v>45023</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25">
      <c r="A26" s="9"/>
      <c r="B26" s="25" t="s">
        <v>0</v>
      </c>
      <c r="C26" s="21" t="s">
        <v>14</v>
      </c>
      <c r="D26" s="21"/>
      <c r="E26" s="22"/>
      <c r="F26" s="23">
        <f ca="1">F25+15</f>
        <v>45038</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25">
      <c r="A27" s="9"/>
      <c r="B27" s="25" t="s">
        <v>1</v>
      </c>
      <c r="C27" s="21" t="s">
        <v>7</v>
      </c>
      <c r="D27" s="21"/>
      <c r="E27" s="22"/>
      <c r="F27" s="23">
        <f ca="1">F21+22</f>
        <v>45042</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2</v>
      </c>
      <c r="C28" s="21" t="s">
        <v>12</v>
      </c>
      <c r="D28" s="21"/>
      <c r="E28" s="22"/>
      <c r="F28" s="23">
        <f ca="1">F16</f>
        <v>45011</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3</v>
      </c>
      <c r="C30" s="21"/>
      <c r="D30" s="21"/>
      <c r="E30" s="22"/>
      <c r="F30" s="23">
        <f ca="1">F27+3</f>
        <v>45045</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4</v>
      </c>
      <c r="C31" s="21"/>
      <c r="D31" s="21"/>
      <c r="E31" s="22"/>
      <c r="F31" s="23">
        <f ca="1">F30+14</f>
        <v>45059</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0</v>
      </c>
      <c r="C32" s="21" t="s">
        <v>8</v>
      </c>
      <c r="D32" s="21"/>
      <c r="E32" s="22"/>
      <c r="F32" s="23">
        <f ca="1">F31+42</f>
        <v>45101</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2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2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2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O12" sqref="O12"/>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76" t="s">
        <v>36</v>
      </c>
      <c r="C5" s="72"/>
      <c r="D5" s="72"/>
      <c r="E5" s="73"/>
      <c r="F5" s="74"/>
      <c r="G5" s="73"/>
      <c r="H5" s="73"/>
    </row>
    <row r="6" spans="1:68" ht="30" customHeight="1" x14ac:dyDescent="0.35">
      <c r="A6" s="10"/>
      <c r="B6" s="77" t="s">
        <v>37</v>
      </c>
      <c r="C6" s="78" cm="1">
        <f t="array" aca="1" ref="C6" ca="1">IFERROR(IF(MIN(Milestones43524[Start])=0,TODAY(),B11(Milestones43524[Start])),TODAY())</f>
        <v>45005</v>
      </c>
      <c r="D6" s="79"/>
      <c r="E6" s="73"/>
      <c r="F6" s="74"/>
      <c r="G6" s="73"/>
      <c r="H6" s="73"/>
      <c r="I6" s="89" t="str">
        <f ca="1">TEXT(I7,"mmmm")</f>
        <v>March</v>
      </c>
      <c r="J6" s="89"/>
      <c r="K6" s="89"/>
      <c r="L6" s="89"/>
      <c r="M6" s="89"/>
      <c r="N6" s="89"/>
      <c r="O6" s="89"/>
      <c r="P6" s="89" t="str">
        <f ca="1">IF(TEXT(P7,"mmmm")=I6,"",TEXT(P7,"mmmm"))</f>
        <v>April</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May</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38</v>
      </c>
      <c r="C7" s="80">
        <v>5</v>
      </c>
      <c r="D7" s="72"/>
      <c r="E7" s="73"/>
      <c r="F7" s="73"/>
      <c r="G7" s="73"/>
      <c r="H7" s="81"/>
      <c r="I7" s="96">
        <f ca="1">IFERROR(Project_Start+Scrolling_Increment,TODAY())</f>
        <v>45010</v>
      </c>
      <c r="J7" s="97">
        <f ca="1">I7+1</f>
        <v>45011</v>
      </c>
      <c r="K7" s="97">
        <f t="shared" ref="K7:AX7" ca="1" si="0">J7+1</f>
        <v>45012</v>
      </c>
      <c r="L7" s="97">
        <f t="shared" ca="1" si="0"/>
        <v>45013</v>
      </c>
      <c r="M7" s="97">
        <f t="shared" ca="1" si="0"/>
        <v>45014</v>
      </c>
      <c r="N7" s="97">
        <f t="shared" ca="1" si="0"/>
        <v>45015</v>
      </c>
      <c r="O7" s="98">
        <f t="shared" ca="1" si="0"/>
        <v>45016</v>
      </c>
      <c r="P7" s="97">
        <f ca="1">O7+1</f>
        <v>45017</v>
      </c>
      <c r="Q7" s="97">
        <f ca="1">P7+1</f>
        <v>45018</v>
      </c>
      <c r="R7" s="97">
        <f t="shared" ca="1" si="0"/>
        <v>45019</v>
      </c>
      <c r="S7" s="97">
        <f t="shared" ca="1" si="0"/>
        <v>45020</v>
      </c>
      <c r="T7" s="97">
        <f t="shared" ca="1" si="0"/>
        <v>45021</v>
      </c>
      <c r="U7" s="97">
        <f t="shared" ca="1" si="0"/>
        <v>45022</v>
      </c>
      <c r="V7" s="98">
        <f t="shared" ca="1" si="0"/>
        <v>45023</v>
      </c>
      <c r="W7" s="97">
        <f ca="1">V7+1</f>
        <v>45024</v>
      </c>
      <c r="X7" s="97">
        <f ca="1">W7+1</f>
        <v>45025</v>
      </c>
      <c r="Y7" s="97">
        <f t="shared" ca="1" si="0"/>
        <v>45026</v>
      </c>
      <c r="Z7" s="97">
        <f t="shared" ca="1" si="0"/>
        <v>45027</v>
      </c>
      <c r="AA7" s="97">
        <f t="shared" ca="1" si="0"/>
        <v>45028</v>
      </c>
      <c r="AB7" s="97">
        <f t="shared" ca="1" si="0"/>
        <v>45029</v>
      </c>
      <c r="AC7" s="98">
        <f t="shared" ca="1" si="0"/>
        <v>45030</v>
      </c>
      <c r="AD7" s="97">
        <f ca="1">AC7+1</f>
        <v>45031</v>
      </c>
      <c r="AE7" s="97">
        <f ca="1">AD7+1</f>
        <v>45032</v>
      </c>
      <c r="AF7" s="97">
        <f t="shared" ca="1" si="0"/>
        <v>45033</v>
      </c>
      <c r="AG7" s="97">
        <f t="shared" ca="1" si="0"/>
        <v>45034</v>
      </c>
      <c r="AH7" s="97">
        <f t="shared" ca="1" si="0"/>
        <v>45035</v>
      </c>
      <c r="AI7" s="97">
        <f t="shared" ca="1" si="0"/>
        <v>45036</v>
      </c>
      <c r="AJ7" s="98">
        <f t="shared" ca="1" si="0"/>
        <v>45037</v>
      </c>
      <c r="AK7" s="97">
        <f ca="1">AJ7+1</f>
        <v>45038</v>
      </c>
      <c r="AL7" s="97">
        <f ca="1">AK7+1</f>
        <v>45039</v>
      </c>
      <c r="AM7" s="97">
        <f t="shared" ca="1" si="0"/>
        <v>45040</v>
      </c>
      <c r="AN7" s="97">
        <f t="shared" ca="1" si="0"/>
        <v>45041</v>
      </c>
      <c r="AO7" s="97">
        <f t="shared" ca="1" si="0"/>
        <v>45042</v>
      </c>
      <c r="AP7" s="97">
        <f t="shared" ca="1" si="0"/>
        <v>45043</v>
      </c>
      <c r="AQ7" s="98">
        <f t="shared" ca="1" si="0"/>
        <v>45044</v>
      </c>
      <c r="AR7" s="97">
        <f ca="1">AQ7+1</f>
        <v>45045</v>
      </c>
      <c r="AS7" s="97">
        <f ca="1">AR7+1</f>
        <v>45046</v>
      </c>
      <c r="AT7" s="97">
        <f t="shared" ca="1" si="0"/>
        <v>45047</v>
      </c>
      <c r="AU7" s="97">
        <f t="shared" ca="1" si="0"/>
        <v>45048</v>
      </c>
      <c r="AV7" s="97">
        <f t="shared" ca="1" si="0"/>
        <v>45049</v>
      </c>
      <c r="AW7" s="97">
        <f t="shared" ca="1" si="0"/>
        <v>45050</v>
      </c>
      <c r="AX7" s="98">
        <f t="shared" ca="1" si="0"/>
        <v>45051</v>
      </c>
      <c r="AY7" s="97">
        <f ca="1">AX7+1</f>
        <v>45052</v>
      </c>
      <c r="AZ7" s="97">
        <f ca="1">AY7+1</f>
        <v>45053</v>
      </c>
      <c r="BA7" s="97">
        <f t="shared" ref="BA7:BE7" ca="1" si="1">AZ7+1</f>
        <v>45054</v>
      </c>
      <c r="BB7" s="97">
        <f t="shared" ca="1" si="1"/>
        <v>45055</v>
      </c>
      <c r="BC7" s="97">
        <f t="shared" ca="1" si="1"/>
        <v>45056</v>
      </c>
      <c r="BD7" s="97">
        <f t="shared" ca="1" si="1"/>
        <v>45057</v>
      </c>
      <c r="BE7" s="98">
        <f t="shared" ca="1" si="1"/>
        <v>45058</v>
      </c>
      <c r="BF7" s="97">
        <f ca="1">BE7+1</f>
        <v>45059</v>
      </c>
      <c r="BG7" s="97">
        <f ca="1">BF7+1</f>
        <v>45060</v>
      </c>
      <c r="BH7" s="97">
        <f t="shared" ref="BH7:BL7" ca="1" si="2">BG7+1</f>
        <v>45061</v>
      </c>
      <c r="BI7" s="97">
        <f t="shared" ca="1" si="2"/>
        <v>45062</v>
      </c>
      <c r="BJ7" s="97">
        <f t="shared" ca="1" si="2"/>
        <v>45063</v>
      </c>
      <c r="BK7" s="97">
        <f t="shared" ca="1" si="2"/>
        <v>45064</v>
      </c>
      <c r="BL7" s="98">
        <f t="shared" ca="1" si="2"/>
        <v>45065</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18</v>
      </c>
      <c r="C9" s="121" t="s">
        <v>6</v>
      </c>
      <c r="D9" s="121" t="s">
        <v>19</v>
      </c>
      <c r="E9" s="121" t="s">
        <v>9</v>
      </c>
      <c r="F9" s="121" t="s">
        <v>10</v>
      </c>
      <c r="G9" s="121" t="s">
        <v>20</v>
      </c>
      <c r="H9" s="86"/>
      <c r="I9" s="104" t="str">
        <f t="shared" ref="I9:BL9" ca="1" si="3">LEFT(TEXT(I7,"ddd"),1)</f>
        <v>S</v>
      </c>
      <c r="J9" s="104" t="str">
        <f t="shared" ca="1" si="3"/>
        <v>S</v>
      </c>
      <c r="K9" s="104" t="str">
        <f t="shared" ca="1" si="3"/>
        <v>M</v>
      </c>
      <c r="L9" s="104" t="str">
        <f t="shared" ca="1" si="3"/>
        <v>T</v>
      </c>
      <c r="M9" s="104" t="str">
        <f t="shared" ca="1" si="3"/>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45005</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45010</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45002</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45025</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45011</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45011</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45013</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45018</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45020</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45021</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45020</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45023</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45038</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45042</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45011</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45045</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45059</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45101</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2023-03-21T02:15:14Z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