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fg.eco\Documents\GitHub\Nord_H2ub\spine_projects\01_input_data\03_overview_input\"/>
    </mc:Choice>
  </mc:AlternateContent>
  <xr:revisionPtr revIDLastSave="0" documentId="13_ncr:1_{18267214-A263-4CEB-ABAF-C28AB22700E2}" xr6:coauthVersionLast="47" xr6:coauthVersionMax="47" xr10:uidLastSave="{00000000-0000-0000-0000-000000000000}"/>
  <bookViews>
    <workbookView xWindow="-80" yWindow="-80" windowWidth="19360" windowHeight="10240" xr2:uid="{8D6FAD9C-9038-4702-924D-B7AFA621FEAD}"/>
  </bookViews>
  <sheets>
    <sheet name="Values" sheetId="1" r:id="rId1"/>
    <sheet name="Objects" sheetId="4" r:id="rId2"/>
    <sheet name="Variables" sheetId="2" r:id="rId3"/>
    <sheet name="Variable Types" sheetId="3" r:id="rId4"/>
  </sheets>
  <definedNames>
    <definedName name="CIQWBGuid" hidden="1">"7884b132-9483-4f53-b603-5d837c5584ff"</definedName>
    <definedName name="CIQWBInfo" hidden="1">"{ ""CIQVersion"":""9.51.3510.3078"" }"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45429.7589699074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69" i="1" l="1"/>
  <c r="F169" i="1"/>
  <c r="E169" i="1"/>
  <c r="C169" i="1"/>
  <c r="D177" i="1"/>
  <c r="D169" i="1" s="1"/>
  <c r="D66" i="1"/>
  <c r="C15" i="1"/>
  <c r="D15" i="1"/>
  <c r="E15" i="1"/>
  <c r="F15" i="1"/>
  <c r="G15" i="1"/>
  <c r="D20" i="1"/>
  <c r="F20" i="1"/>
  <c r="D22" i="1"/>
  <c r="F22" i="1"/>
</calcChain>
</file>

<file path=xl/sharedStrings.xml><?xml version="1.0" encoding="utf-8"?>
<sst xmlns="http://schemas.openxmlformats.org/spreadsheetml/2006/main" count="1475" uniqueCount="312">
  <si>
    <t>Comment</t>
  </si>
  <si>
    <t>Source</t>
  </si>
  <si>
    <t>Type</t>
  </si>
  <si>
    <t>Electrolyzer</t>
  </si>
  <si>
    <t>investments</t>
  </si>
  <si>
    <t>efficiency</t>
  </si>
  <si>
    <t>start up costs</t>
  </si>
  <si>
    <t>shut down costs</t>
  </si>
  <si>
    <t>start up time</t>
  </si>
  <si>
    <t>minimum shut down time</t>
  </si>
  <si>
    <t>Variables</t>
  </si>
  <si>
    <t>capacity</t>
  </si>
  <si>
    <t>demand</t>
  </si>
  <si>
    <t>Value type</t>
  </si>
  <si>
    <t>Plain value</t>
  </si>
  <si>
    <t>Map</t>
  </si>
  <si>
    <t>Time series fixed resolution</t>
  </si>
  <si>
    <t>Time series variable resolution</t>
  </si>
  <si>
    <t>Time pattern</t>
  </si>
  <si>
    <t>Array</t>
  </si>
  <si>
    <t>Date time</t>
  </si>
  <si>
    <t>Duration</t>
  </si>
  <si>
    <t>Variable type</t>
  </si>
  <si>
    <t>Excel: Electrolyzer efficiency based on graph from https://doi.org/10.48550/arXiv.2301.05310</t>
  </si>
  <si>
    <t>fom costs</t>
  </si>
  <si>
    <t>vom costs</t>
  </si>
  <si>
    <t>minimum up time</t>
  </si>
  <si>
    <t>unit availability factor</t>
  </si>
  <si>
    <t>unit investment lifetime</t>
  </si>
  <si>
    <t xml:space="preserve"> </t>
  </si>
  <si>
    <t>Objects</t>
  </si>
  <si>
    <t>PV_plant</t>
  </si>
  <si>
    <t>CO2_Vaporizer</t>
  </si>
  <si>
    <t>Destilation_Tower</t>
  </si>
  <si>
    <t>Methanol_Reactor</t>
  </si>
  <si>
    <t>Waste_Heat</t>
  </si>
  <si>
    <t>Power wholesale</t>
  </si>
  <si>
    <t>Raw methanol</t>
  </si>
  <si>
    <t>CO2</t>
  </si>
  <si>
    <t>District heating</t>
  </si>
  <si>
    <t>Hydrogen</t>
  </si>
  <si>
    <t>prices</t>
  </si>
  <si>
    <t>(variable) efficiency</t>
  </si>
  <si>
    <t>connection flow costs</t>
  </si>
  <si>
    <t>capacity raw_methanol</t>
  </si>
  <si>
    <t>capacity waste_heat</t>
  </si>
  <si>
    <t>Hydrogen storage</t>
  </si>
  <si>
    <t>Methanol storage</t>
  </si>
  <si>
    <t>pipelines connecting power wholesale and power kasso</t>
  </si>
  <si>
    <t>maximum of storage capacity</t>
  </si>
  <si>
    <t>connection capacity</t>
  </si>
  <si>
    <t>pipeline capacity to district heating</t>
  </si>
  <si>
    <t>fix ratio</t>
  </si>
  <si>
    <t>power : water</t>
  </si>
  <si>
    <t>raw methanol : e-methanol</t>
  </si>
  <si>
    <t xml:space="preserve">pipeline capacity to/from storage; any losses: fix ratio </t>
  </si>
  <si>
    <t>Methanol</t>
  </si>
  <si>
    <t>currently only available for the year 2019</t>
  </si>
  <si>
    <t>https://www.renewables.ninja/ and in Excel PV_availability_factors_Kasso_2019</t>
  </si>
  <si>
    <t>available for the years 2018-2022</t>
  </si>
  <si>
    <t>https://www.energidataservice.dk/tso-electricity/Elspotprices and in Excel Day_ahead_prices_20XX</t>
  </si>
  <si>
    <t>starting value</t>
  </si>
  <si>
    <t>how much hydrogen is there in the storage at the start of the year</t>
  </si>
  <si>
    <t>how much methanol is there in the storage at the start of the year</t>
  </si>
  <si>
    <t>how much do we get for waste heat in winter/summer?</t>
  </si>
  <si>
    <t>Can we always sell our waste heat or only in winter?</t>
  </si>
  <si>
    <t>needed in order to model if it would be more profitable to sell the hydrogen instead of doing extra steps</t>
  </si>
  <si>
    <t>variable? Fix?</t>
  </si>
  <si>
    <t>capacity hydrogen</t>
  </si>
  <si>
    <t>how many operating points + can only be monotonically increasing in spine</t>
  </si>
  <si>
    <t>Water</t>
  </si>
  <si>
    <t>unit on cost</t>
  </si>
  <si>
    <t>unit investment cost</t>
  </si>
  <si>
    <t>connection investment cost</t>
  </si>
  <si>
    <t>connection investment lifetime</t>
  </si>
  <si>
    <t>max number invested</t>
  </si>
  <si>
    <t>is there an upper limit?</t>
  </si>
  <si>
    <t>storage investment cost</t>
  </si>
  <si>
    <t>storage investment lifetime</t>
  </si>
  <si>
    <t>Pipeline hydrogen storage</t>
  </si>
  <si>
    <t>Pipeline methanol storage</t>
  </si>
  <si>
    <t>yearly costs / 8760</t>
  </si>
  <si>
    <t>minimum down time</t>
  </si>
  <si>
    <t>ramp up limit</t>
  </si>
  <si>
    <t>ramp down limit</t>
  </si>
  <si>
    <t>not necessary, defined via flow ratios</t>
  </si>
  <si>
    <t>Unit</t>
  </si>
  <si>
    <t>Value 2020</t>
  </si>
  <si>
    <t>Value 2025</t>
  </si>
  <si>
    <t>Value 2030</t>
  </si>
  <si>
    <t>Value 2040</t>
  </si>
  <si>
    <t>Value 2050</t>
  </si>
  <si>
    <t>€ / MWh methanol</t>
  </si>
  <si>
    <t>-</t>
  </si>
  <si>
    <t>https://ens.dk/sites/ens.dk/files/Analyser/technology_data_for_renewable_fuels.pdf</t>
  </si>
  <si>
    <t>M€ / MW methanol</t>
  </si>
  <si>
    <t>years</t>
  </si>
  <si>
    <t>depends on local conditions</t>
  </si>
  <si>
    <t>MW</t>
  </si>
  <si>
    <t>% of capacity / hour</t>
  </si>
  <si>
    <t>https://www.sciencedirect.com/science/article/pii/S0016236121018019</t>
  </si>
  <si>
    <t>24-48</t>
  </si>
  <si>
    <t>hours</t>
  </si>
  <si>
    <t>for cold start up</t>
  </si>
  <si>
    <t>wee need raw methanol : waste heat</t>
  </si>
  <si>
    <t>we need hydrogen : Vap. CO2  (value is for methanol not the raw methanol)</t>
  </si>
  <si>
    <t>hydrogen : raw methanol  (value is for methanol not the raw methanol)</t>
  </si>
  <si>
    <t>output of water</t>
  </si>
  <si>
    <t>we need electricity : raw methanol  (value is for methanol not the raw methanol)</t>
  </si>
  <si>
    <t>weeks</t>
  </si>
  <si>
    <t>outages per year</t>
  </si>
  <si>
    <t>GJ / t methanol</t>
  </si>
  <si>
    <t>specific energy content</t>
  </si>
  <si>
    <t>Steam / raw methanol (value is for methanol not the raw methanol) + seems to be input for distillation tower</t>
  </si>
  <si>
    <t>k€ / MW methanol</t>
  </si>
  <si>
    <t>start up limit</t>
  </si>
  <si>
    <t>shut down limit</t>
  </si>
  <si>
    <t>lets look of we can use this, e.g., to model longer times to restart after a shut down</t>
  </si>
  <si>
    <t>lets look of we can use this, e.g., to model longer times to restart before a shut down</t>
  </si>
  <si>
    <t>MWh</t>
  </si>
  <si>
    <t>€ / MWh hydrogen</t>
  </si>
  <si>
    <t>Electrolyzer AEC</t>
  </si>
  <si>
    <t>Electrolyzer SOEC</t>
  </si>
  <si>
    <t>Electrolyzer PEM</t>
  </si>
  <si>
    <t>€ / kW</t>
  </si>
  <si>
    <t>10 MW capacity</t>
  </si>
  <si>
    <t>% of investment</t>
  </si>
  <si>
    <t>kg / MWh input_e</t>
  </si>
  <si>
    <t>this will be implemented with operating points in Spine as a range</t>
  </si>
  <si>
    <t>% total input_e [MWh / MWh]</t>
  </si>
  <si>
    <t>only reusable heat loss</t>
  </si>
  <si>
    <t>% total input [MWh / MWh]</t>
  </si>
  <si>
    <t>input heat for SOEC</t>
  </si>
  <si>
    <t>&lt;30</t>
  </si>
  <si>
    <t>min to 100%</t>
  </si>
  <si>
    <t>covered by el input</t>
  </si>
  <si>
    <t>scheduled_outage_duration</t>
  </si>
  <si>
    <t>days per year</t>
  </si>
  <si>
    <t>use default model value</t>
  </si>
  <si>
    <t>4-4.4</t>
  </si>
  <si>
    <t>1.8-1.9</t>
  </si>
  <si>
    <t>1.1-1.2</t>
  </si>
  <si>
    <t>0.7-0.9</t>
  </si>
  <si>
    <t>3.8-4.1</t>
  </si>
  <si>
    <t>1.7-1.8</t>
  </si>
  <si>
    <t>3.6-3.9</t>
  </si>
  <si>
    <t>1.6-1.7</t>
  </si>
  <si>
    <t>[EUR/MW/m]</t>
  </si>
  <si>
    <t>500-1000 MW</t>
  </si>
  <si>
    <t>[%/1000 km]</t>
  </si>
  <si>
    <t>7.5-10</t>
  </si>
  <si>
    <t>6.4-8.2</t>
  </si>
  <si>
    <t>3.8-4.5</t>
  </si>
  <si>
    <t>5.1-6.3</t>
  </si>
  <si>
    <t>2.7-2.9</t>
  </si>
  <si>
    <t>2.1-2.2</t>
  </si>
  <si>
    <t>1.5-1.6</t>
  </si>
  <si>
    <t>7-9.3</t>
  </si>
  <si>
    <t>5.9-7.6</t>
  </si>
  <si>
    <t>4.7-5.8</t>
  </si>
  <si>
    <t>3.5-4.1</t>
  </si>
  <si>
    <t>2.5-2.7</t>
  </si>
  <si>
    <t>1.9-2</t>
  </si>
  <si>
    <t>1.4-1.5</t>
  </si>
  <si>
    <t>6.3-8.3</t>
  </si>
  <si>
    <t>5.3-6.8</t>
  </si>
  <si>
    <t>4.2-5.2</t>
  </si>
  <si>
    <t>3.1-3.7</t>
  </si>
  <si>
    <t>2.2-2.4</t>
  </si>
  <si>
    <t>1-100 MW, 70bar-140bar</t>
  </si>
  <si>
    <t>100-250 MW, 70bar-140bar</t>
  </si>
  <si>
    <t>250-500 MW, 70bar-140bar</t>
  </si>
  <si>
    <t>500-1500 MW, 70bar-140bar</t>
  </si>
  <si>
    <t>1500-5000 MW, 70bar-140bar</t>
  </si>
  <si>
    <t>5000-20000 MW, 70bar-140bar</t>
  </si>
  <si>
    <t>&gt;20000 MW, 70bar-140bar</t>
  </si>
  <si>
    <t>0-100 MW, 70bar-140bar</t>
  </si>
  <si>
    <t>500-1000 MW, 70bar-140bar</t>
  </si>
  <si>
    <t>1000-4000 MW, 70bar-140bar</t>
  </si>
  <si>
    <t>&gt;6000 MW, 70bar-140bar</t>
  </si>
  <si>
    <t>[EUR/km/year/MW]</t>
  </si>
  <si>
    <t>value can vary between 0.1-1.1</t>
  </si>
  <si>
    <t>Ammonia storage</t>
  </si>
  <si>
    <t>Pipeline ammonia storage</t>
  </si>
  <si>
    <t>&lt;0.1</t>
  </si>
  <si>
    <t>[Promille]</t>
  </si>
  <si>
    <t>[years]</t>
  </si>
  <si>
    <t>1-15 MW</t>
  </si>
  <si>
    <t>15-30 MW</t>
  </si>
  <si>
    <t>30-100 MW</t>
  </si>
  <si>
    <t>100-300 MW</t>
  </si>
  <si>
    <t>300-500 MW</t>
  </si>
  <si>
    <t>1000-2000 MW</t>
  </si>
  <si>
    <t>&gt;2000 MW</t>
  </si>
  <si>
    <t>[EUR/km/year]</t>
  </si>
  <si>
    <t>[EUR/MW/year]</t>
  </si>
  <si>
    <t>[EUR/MW/km]</t>
  </si>
  <si>
    <t>[EUR/unit]</t>
  </si>
  <si>
    <t>557-2285</t>
  </si>
  <si>
    <t>1501-5974</t>
  </si>
  <si>
    <t>1683-6139</t>
  </si>
  <si>
    <t>3982-12899</t>
  </si>
  <si>
    <t>0-20 kW, rural-city</t>
  </si>
  <si>
    <t>20-50 kW, rural-city</t>
  </si>
  <si>
    <t>50-100 kW, rural-city</t>
  </si>
  <si>
    <t>&gt;100 kW, rural-city</t>
  </si>
  <si>
    <t>[%]</t>
  </si>
  <si>
    <t>how much is lost during the transmission (energy losses, lines)</t>
  </si>
  <si>
    <t>2.25-5.25</t>
  </si>
  <si>
    <t>4,025-4,939</t>
  </si>
  <si>
    <t>4,397-5,343</t>
  </si>
  <si>
    <t>5,035-6,045</t>
  </si>
  <si>
    <t>5.0-15.0</t>
  </si>
  <si>
    <t>Energy losses, lines</t>
  </si>
  <si>
    <t>[EUR/MWh]</t>
  </si>
  <si>
    <t>Excel from https://ens.dk/en/our-services/projections-and-models/technology-data/technology-data-transport-energy</t>
  </si>
  <si>
    <t>kg hydrogen / MWh input_e</t>
  </si>
  <si>
    <t>kg water / MWh input_e</t>
  </si>
  <si>
    <t>% total input_e [MWh / MWh] - heat usable</t>
  </si>
  <si>
    <t>t CO2 / t methanol</t>
  </si>
  <si>
    <t>Mwh H2 / t methanol</t>
  </si>
  <si>
    <t>MWh Heat / MWh total input</t>
  </si>
  <si>
    <t>t Water / t methanol</t>
  </si>
  <si>
    <t>Mwh Power / t methanol</t>
  </si>
  <si>
    <t>Mwh Steam / t methanol</t>
  </si>
  <si>
    <t>%</t>
  </si>
  <si>
    <t>MEUR/MW_e</t>
  </si>
  <si>
    <t>EUR/MW_e/y</t>
  </si>
  <si>
    <t>https://ens.dk/sites/ens.dk/files/Analyser/technology_data_catalogue_for_el_and_dh.pdf</t>
  </si>
  <si>
    <t>capacity regarding tonnes of CO2</t>
  </si>
  <si>
    <t>Assumption of no losses, only power input necessary</t>
  </si>
  <si>
    <t>see steam of methanol reactor</t>
  </si>
  <si>
    <t>see methanol reactor</t>
  </si>
  <si>
    <t>input t CO2 / MWh power</t>
  </si>
  <si>
    <t>https://cdn.website-editor.net/s/b1c3966c02424fcdb65f54c67900e60d/files/uploaded/CO2-Verdampfer-CL.pdf?Expires=1714516055&amp;Signature=m06pYyARv0DK17fQ8SPW8vwf9jnMfU4P1ain0XsTdf5IC0YISOgOSZihUu3pNmFjKZBAf2Cyc6Dugk5rrrRTrC3LWGX3wT4hRWqqa1u5kyZiKcGOp0V~EjlTKlgDr1QLcsIT7wCPo1IWSp-XVCuaVkRF86EZ3cGv2z3X9L5SWC~O23VX6iWRnfDenuvCfdcKCDfIuQP9AEtd-qzdjIBRdR0ByJcG5pBolT58m--TIeugDUruhTfMuKrCMhVrmWzo0Gk63KPF7ZTlVJeM-Xue7Sz0nm7BgrQlxLdO4whUGMoTmum05h4-REKvtnpOhDrx~vGOVMTk7zcVwvel~KBeww__&amp;Key-Pair-Id=K2NXBXLF010TJW</t>
  </si>
  <si>
    <t xml:space="preserve">Assumption of power input based on sources. Closes is Auslegungsdatentyp C with o C and 20 bar. </t>
  </si>
  <si>
    <t>frac state loss</t>
  </si>
  <si>
    <t>fix ratio in/out</t>
  </si>
  <si>
    <t>how much is lost during the transmission, as a roundtrip, not each time</t>
  </si>
  <si>
    <t>https://ens.dk/en/our-services/projections-and-models/technology-data/technology-data-energy-storage</t>
  </si>
  <si>
    <t>weeks/year</t>
  </si>
  <si>
    <t>EUR/MWh/year</t>
  </si>
  <si>
    <t>%per period</t>
  </si>
  <si>
    <t>1% per day, results in 0,04147% per hour</t>
  </si>
  <si>
    <t>Electric_Steam_Boiler</t>
  </si>
  <si>
    <t>Power/Steam</t>
  </si>
  <si>
    <t>Energy efficiency</t>
  </si>
  <si>
    <t>% of a year</t>
  </si>
  <si>
    <t>[€/MW/year]</t>
  </si>
  <si>
    <t>[M€ per MW]</t>
  </si>
  <si>
    <t>for a plant &gt;10MW</t>
  </si>
  <si>
    <t>fix_ratio_out_in_connection_flow</t>
  </si>
  <si>
    <t>fix_ratio_in_out_connection_flow</t>
  </si>
  <si>
    <t>% per 3 days</t>
  </si>
  <si>
    <t>https://doi.org/10.1016/j.ijhydene.2020.04.181</t>
  </si>
  <si>
    <t>very small, probably neglectable</t>
  </si>
  <si>
    <t>% per 13 hours</t>
  </si>
  <si>
    <t xml:space="preserve">% per 13 hours </t>
  </si>
  <si>
    <t>It takes 13 hours to fully load a tank of 160 m^3 so for a tank of 100 m^3 around 8,12 hours are needed. In Kassø we have 6 tanks -&gt; convert into %/MWh by using the energy density of methanol</t>
  </si>
  <si>
    <t>% of investment cost per year</t>
  </si>
  <si>
    <t>https://www.sciencedirect.com/science/article/pii/S2352152X23002438</t>
  </si>
  <si>
    <t>https://www.frontiersin.org/articles/10.3389/fmech.2020.00021/full</t>
  </si>
  <si>
    <t>Euro/kg Fuel</t>
  </si>
  <si>
    <t>Euro/MW</t>
  </si>
  <si>
    <t xml:space="preserve">assumption, based on public cost information of vaporizers. The problem is that there is no database with this data. We used public offers for vaporizers to calculate the estimated cost.  </t>
  </si>
  <si>
    <t>Excel from https://ens.dk/en/our-services/projections-and-models/technology-data/technology-data-transport-energy, newer data available under https://ens.dk/sites/ens.dk/files/Analyser/technology_data_for_energy_transport.pdf</t>
  </si>
  <si>
    <t>[EUR/MW]</t>
  </si>
  <si>
    <t>Wind onshore</t>
  </si>
  <si>
    <t>Wind offshore</t>
  </si>
  <si>
    <t>datasheet: https://ens.dk/en/our-services/technology-catalogues/technology-data-generation-electricity-and-district-heating</t>
  </si>
  <si>
    <t>Air_Separation_Unit</t>
  </si>
  <si>
    <t>MEUR/MWh</t>
  </si>
  <si>
    <t>1% of average CAPEX</t>
  </si>
  <si>
    <t>"vom costs are negligible"</t>
  </si>
  <si>
    <t>Haber_Bosch_Reactor</t>
  </si>
  <si>
    <t>Excel from https://ens.dk/en/analyses-and-statistics/technology-data-renewable-fuels</t>
  </si>
  <si>
    <t>Cost calculated from catalogue p.326 (states that Haber-Bosch-reactor is 37%  and ASU 9% of tatal CAPEX) CAPEX of Haber-Bosch is given (see below).</t>
  </si>
  <si>
    <t>RWGS_unit</t>
  </si>
  <si>
    <t>Fischer-Tropsch_unit</t>
  </si>
  <si>
    <t>Distillation_tower</t>
  </si>
  <si>
    <t xml:space="preserve">Value in datasheet for Fischer-Tropsch-unit, RWGS and distillation tower combined </t>
  </si>
  <si>
    <t>Fischer_Tropsch_unit</t>
  </si>
  <si>
    <t>Diesel storage</t>
  </si>
  <si>
    <t>Gasoline storage</t>
  </si>
  <si>
    <t>Jet fuel storage</t>
  </si>
  <si>
    <t>Pipeline Diesel storage</t>
  </si>
  <si>
    <t>Pipeline Gasoline storage</t>
  </si>
  <si>
    <t>Pipeline Jet Fuel storage</t>
  </si>
  <si>
    <t>catalogue from https://ens.dk/en/analyses-and-statistics/technology-data-renewable-fuels</t>
  </si>
  <si>
    <t>1-20 MW</t>
  </si>
  <si>
    <t>20-50 MW</t>
  </si>
  <si>
    <t>50-100 MW</t>
  </si>
  <si>
    <t>1000-2500 MW</t>
  </si>
  <si>
    <t>&gt;2500 MW</t>
  </si>
  <si>
    <t>All values for pipeline are taken from Tolulene pipeline datasheet as the physical characteristics are the closest to diesel</t>
  </si>
  <si>
    <t>Excel from https://ens.dk/analyser-og-statistik/teknologikatalog-transport-af-energi</t>
  </si>
  <si>
    <t xml:space="preserve">Values can either be copied from methanol pipeline or from diesel pipeline depending on composition (Methanol if gasoline is oxygenated, Diesel if E-Gasoline is purely hydrocarbon based) </t>
  </si>
  <si>
    <t>marked as N.A. in sheet</t>
  </si>
  <si>
    <t>Digester</t>
  </si>
  <si>
    <t>Methane_Plant</t>
  </si>
  <si>
    <t>CO2_Remover</t>
  </si>
  <si>
    <t xml:space="preserve">Value in datasheet for Methane Plant, Digester and Co2 Remover combined </t>
  </si>
  <si>
    <t>not given (-)</t>
  </si>
  <si>
    <t>This is for the hot standby mode. If it is in cold standby mode it takes a day but operation in hot standby mode does not need a lot of energy so stand bz is usually in hot mode</t>
  </si>
  <si>
    <t>https://www.sciencedirect.com/science/article/pii/S1383586622016410#f0005</t>
  </si>
  <si>
    <t>of CAPEX</t>
  </si>
  <si>
    <t>https://www.sciencedirect.com/science/article/pii/S1383586622016410#b0080</t>
  </si>
  <si>
    <t>% of capacity</t>
  </si>
  <si>
    <t>minimum_op_point</t>
  </si>
  <si>
    <t>assumed also for ramp down</t>
  </si>
  <si>
    <t xml:space="preserve">48-72 </t>
  </si>
  <si>
    <t xml:space="preserve">assumption: taking the middle.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</si>
</sst>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(* #,##0.00_);_(* \(#,##0.00\);_(* &quot;-&quot;??_);_(@_)"/>
    <numFmt numFmtId="165" formatCode="_ * #,##0.00_ ;_ * \-#,##0.00_ ;_ * &quot;-&quot;??_ ;_ @_ "/>
    <numFmt numFmtId="166" formatCode="0_)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8"/>
      <name val="Times"/>
      <family val="1"/>
    </font>
    <font>
      <sz val="10"/>
      <name val="Helv"/>
    </font>
    <font>
      <sz val="11"/>
      <color indexed="6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1"/>
      <color indexed="8"/>
      <name val="Calibri"/>
      <family val="2"/>
    </font>
    <font>
      <sz val="9"/>
      <color theme="1"/>
      <name val="Verdana"/>
      <family val="2"/>
    </font>
    <font>
      <sz val="8"/>
      <color rgb="FF000000"/>
      <name val="Calibri"/>
      <family val="2"/>
    </font>
    <font>
      <sz val="11"/>
      <color rgb="FF0000FF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43"/>
      </patternFill>
    </fill>
    <fill>
      <patternFill patternType="solid">
        <fgColor indexed="22"/>
      </patternFill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38">
    <xf numFmtId="0" fontId="0" fillId="0" borderId="0"/>
    <xf numFmtId="165" fontId="4" fillId="0" borderId="0" applyFont="0" applyFill="0" applyBorder="0" applyAlignment="0" applyProtection="0"/>
    <xf numFmtId="0" fontId="6" fillId="0" borderId="0"/>
    <xf numFmtId="165" fontId="4" fillId="0" borderId="0" applyFont="0" applyFill="0" applyBorder="0" applyAlignment="0" applyProtection="0"/>
    <xf numFmtId="0" fontId="7" fillId="0" borderId="0" applyNumberFormat="0" applyFill="0" applyBorder="0" applyAlignment="0" applyProtection="0"/>
    <xf numFmtId="166" fontId="8" fillId="0" borderId="0"/>
    <xf numFmtId="166" fontId="8" fillId="0" borderId="0"/>
    <xf numFmtId="9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9" fillId="0" borderId="0"/>
    <xf numFmtId="0" fontId="9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/>
    <xf numFmtId="0" fontId="10" fillId="2" borderId="1" applyNumberFormat="0" applyAlignment="0" applyProtection="0"/>
    <xf numFmtId="43" fontId="4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11" fillId="3" borderId="0" applyNumberFormat="0" applyBorder="0" applyAlignment="0" applyProtection="0"/>
    <xf numFmtId="0" fontId="9" fillId="0" borderId="0"/>
    <xf numFmtId="0" fontId="6" fillId="0" borderId="0"/>
    <xf numFmtId="0" fontId="6" fillId="0" borderId="0"/>
    <xf numFmtId="0" fontId="12" fillId="4" borderId="2" applyNumberFormat="0" applyAlignment="0" applyProtection="0"/>
    <xf numFmtId="0" fontId="9" fillId="0" borderId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13" fillId="0" borderId="3" applyNumberFormat="0" applyFill="0" applyAlignment="0" applyProtection="0"/>
    <xf numFmtId="0" fontId="10" fillId="2" borderId="1" applyNumberFormat="0" applyAlignment="0" applyProtection="0"/>
    <xf numFmtId="0" fontId="12" fillId="4" borderId="2" applyNumberFormat="0" applyAlignment="0" applyProtection="0"/>
    <xf numFmtId="0" fontId="13" fillId="0" borderId="3" applyNumberFormat="0" applyFill="0" applyAlignment="0" applyProtection="0"/>
    <xf numFmtId="0" fontId="14" fillId="0" borderId="0"/>
    <xf numFmtId="9" fontId="14" fillId="0" borderId="0" applyFon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4" fillId="0" borderId="0"/>
    <xf numFmtId="0" fontId="4" fillId="0" borderId="0"/>
    <xf numFmtId="0" fontId="7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</cellStyleXfs>
  <cellXfs count="13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0" xfId="0" applyAlignment="1">
      <alignment vertical="top" wrapText="1"/>
    </xf>
    <xf numFmtId="0" fontId="0" fillId="0" borderId="0" xfId="0" applyAlignment="1">
      <alignment wrapText="1"/>
    </xf>
    <xf numFmtId="2" fontId="0" fillId="0" borderId="0" xfId="0" applyNumberFormat="1" applyAlignment="1">
      <alignment vertical="top" wrapText="1"/>
    </xf>
    <xf numFmtId="3" fontId="0" fillId="0" borderId="0" xfId="0" applyNumberFormat="1" applyAlignment="1">
      <alignment vertical="top" wrapText="1"/>
    </xf>
    <xf numFmtId="16" fontId="0" fillId="0" borderId="0" xfId="0" applyNumberFormat="1" applyAlignment="1">
      <alignment vertical="top" wrapText="1"/>
    </xf>
    <xf numFmtId="0" fontId="7" fillId="0" borderId="0" xfId="35" applyAlignment="1">
      <alignment vertical="top" wrapText="1"/>
    </xf>
    <xf numFmtId="9" fontId="0" fillId="0" borderId="0" xfId="0" applyNumberFormat="1" applyAlignment="1">
      <alignment vertical="top" wrapText="1"/>
    </xf>
    <xf numFmtId="10" fontId="0" fillId="0" borderId="0" xfId="0" applyNumberFormat="1"/>
    <xf numFmtId="0" fontId="16" fillId="0" borderId="0" xfId="0" applyFont="1" applyAlignment="1">
      <alignment vertical="top" wrapText="1"/>
    </xf>
    <xf numFmtId="0" fontId="0" fillId="5" borderId="4" xfId="0" applyFill="1" applyBorder="1" applyAlignment="1">
      <alignment vertical="top" wrapText="1"/>
    </xf>
  </cellXfs>
  <cellStyles count="38">
    <cellStyle name="Comma 2" xfId="3" xr:uid="{CA87A11B-7565-4B80-9ACA-4E9D38A9573D}"/>
    <cellStyle name="Comma 2 2" xfId="8" xr:uid="{3FE2516D-5C90-4C04-B8CD-F3AECD71F538}"/>
    <cellStyle name="Comma 2 2 2" xfId="36" xr:uid="{188E7377-9D68-4315-BBFA-76403BAB53AC}"/>
    <cellStyle name="Comma 3" xfId="9" xr:uid="{04636A24-A7D9-404D-A03D-AE71DC5E8E6A}"/>
    <cellStyle name="Comma 4" xfId="1" xr:uid="{6E627487-B94E-4A2C-A346-AB0CDCBBA86C}"/>
    <cellStyle name="Comma0 - Type3" xfId="10" xr:uid="{D2647E7A-CA20-4068-8BA8-0132F12085EE}"/>
    <cellStyle name="Fixed2 - Type2" xfId="11" xr:uid="{D8410020-C2BC-4987-870A-2342F851D304}"/>
    <cellStyle name="Hyperlink" xfId="35" builtinId="8"/>
    <cellStyle name="Hyperlink 2" xfId="12" xr:uid="{F87AABDB-ADB7-4C25-B5CC-EE2729DE4045}"/>
    <cellStyle name="Hyperlink 3" xfId="13" xr:uid="{BD5DBDF0-273A-4E1B-91C7-420FB7565EA6}"/>
    <cellStyle name="Input 2" xfId="14" xr:uid="{AFC1BFE4-0B17-407B-AC1B-F41A2651C770}"/>
    <cellStyle name="Input 2 2" xfId="26" xr:uid="{365509C8-9741-4ED5-BFBD-F161ABBC53CB}"/>
    <cellStyle name="Komma 2" xfId="15" xr:uid="{CF4C032B-C635-445F-9FF6-0F5F49C11B69}"/>
    <cellStyle name="Komma 2 2" xfId="37" xr:uid="{43D79756-6059-4BDA-B5FF-FB1427969FAA}"/>
    <cellStyle name="Komma 3" xfId="16" xr:uid="{552A0DD5-1944-4DF8-A758-45847BA2DC25}"/>
    <cellStyle name="Link 2" xfId="4" xr:uid="{22B1E4C3-E0F5-4829-B956-FF18563948C5}"/>
    <cellStyle name="Link 2 2" xfId="31" xr:uid="{6AE0A3CF-34E0-4917-9B68-75D7D4EA4CE1}"/>
    <cellStyle name="Neutral 2" xfId="17" xr:uid="{9830AF80-8B52-43E3-B37B-202E95A097B5}"/>
    <cellStyle name="Normal" xfId="0" builtinId="0"/>
    <cellStyle name="Normal 10" xfId="2" xr:uid="{29527CFF-E131-4C85-B1F4-446CC779502C}"/>
    <cellStyle name="Normal 2" xfId="5" xr:uid="{75A81AB8-43BA-42B1-9BFE-3442D08D323D}"/>
    <cellStyle name="Normal 2 2" xfId="18" xr:uid="{A487AA04-3645-48E2-BF05-D102C92D741A}"/>
    <cellStyle name="Normal 2 3" xfId="33" xr:uid="{7D6551F7-242F-438B-8B9F-844EE4A4F3AE}"/>
    <cellStyle name="Normal 3" xfId="6" xr:uid="{7E4BC29C-7874-4571-84F5-4A1AD8C4340C}"/>
    <cellStyle name="Normal 3 2" xfId="34" xr:uid="{3890632F-0953-49F1-9655-93C89B47E9AD}"/>
    <cellStyle name="Normal 4" xfId="29" xr:uid="{320AAF4C-5EE7-485E-8091-D4E38B56F58B}"/>
    <cellStyle name="Normal 5" xfId="32" xr:uid="{9DA07619-FF5C-4516-BD77-28025259361D}"/>
    <cellStyle name="Normal 6" xfId="19" xr:uid="{DCE4CC68-0454-4C22-BBD2-7812694A1005}"/>
    <cellStyle name="Normal 6 2" xfId="20" xr:uid="{B77E1514-5F2D-4335-B5CC-96A0E99D4FD6}"/>
    <cellStyle name="Output 2" xfId="21" xr:uid="{4A556491-6ADD-49B5-8F72-DF8D0A5BB713}"/>
    <cellStyle name="Output 2 2" xfId="27" xr:uid="{CD5E1D33-74BF-49F0-887B-A29C72391095}"/>
    <cellStyle name="Percen - Type1" xfId="22" xr:uid="{D301B74E-DDA6-432D-A768-4ADA0D35B784}"/>
    <cellStyle name="Percent 2" xfId="7" xr:uid="{4133C472-81D1-488D-85DA-D2156BB51092}"/>
    <cellStyle name="Percent 3" xfId="30" xr:uid="{835FA606-D757-4ED2-AAAB-7C9DD597D990}"/>
    <cellStyle name="Procent 2" xfId="23" xr:uid="{7CDBB6E3-1A76-4178-A1A4-CA867E8C9B97}"/>
    <cellStyle name="Procent 3" xfId="24" xr:uid="{DA978252-2B8A-4B3F-8897-D27AE9E9D6C1}"/>
    <cellStyle name="Total 2" xfId="25" xr:uid="{494D1728-9EE3-4E03-932D-5565C69D7F26}"/>
    <cellStyle name="Total 2 2" xfId="28" xr:uid="{08E68298-B52F-4B3E-8C41-DE0BEBA47065}"/>
  </cellStyles>
  <dxfs count="13"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F9B01EA-EBEA-4741-AB35-4EF8891F463E}" name="Table1" displayName="Table1" ref="A1:K255" totalsRowShown="0" headerRowDxfId="12" dataDxfId="11">
  <autoFilter ref="A1:K255" xr:uid="{4F9B01EA-EBEA-4741-AB35-4EF8891F463E}"/>
  <sortState xmlns:xlrd2="http://schemas.microsoft.com/office/spreadsheetml/2017/richdata2" ref="A2:K168">
    <sortCondition ref="A1:A201"/>
  </sortState>
  <tableColumns count="11">
    <tableColumn id="1" xr3:uid="{C6E53C81-05B8-4C0E-A16D-FD48958B7AB9}" name=" " dataDxfId="10"/>
    <tableColumn id="2" xr3:uid="{2ED558C3-764D-4861-A0AF-87ABE40B1777}" name="Type" dataDxfId="9"/>
    <tableColumn id="3" xr3:uid="{6193EBB5-37EA-4A06-B2F7-25025D1A1AAB}" name="Value 2020" dataDxfId="8"/>
    <tableColumn id="8" xr3:uid="{739A6CD2-FFD4-4D7F-A624-B09406414C1C}" name="Value 2025" dataDxfId="7"/>
    <tableColumn id="9" xr3:uid="{E9026FFC-D629-4035-9CCD-90E73F77B645}" name="Value 2030" dataDxfId="6"/>
    <tableColumn id="10" xr3:uid="{FCB3F86B-32A8-4B41-9D9C-301567A77ADF}" name="Value 2040" dataDxfId="5"/>
    <tableColumn id="11" xr3:uid="{E973AC09-1E45-4115-BB46-B8ABA81C6463}" name="Value 2050" dataDxfId="4"/>
    <tableColumn id="7" xr3:uid="{BE5EBBB4-C484-47E5-A7E8-D08AF713C5F6}" name="Unit" dataDxfId="3"/>
    <tableColumn id="6" xr3:uid="{ACD2F4FB-0203-4250-BCB2-42328928AC64}" name="Value type" dataDxfId="2"/>
    <tableColumn id="4" xr3:uid="{0699498D-2FCA-46FD-94D0-5795DF694AF9}" name="Comment" dataDxfId="1"/>
    <tableColumn id="5" xr3:uid="{E412C2F9-B9AE-4801-9358-B79EB61E5403}" name="Sourc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ustomProperty" Target="../customProperty1.bin"/><Relationship Id="rId3" Type="http://schemas.openxmlformats.org/officeDocument/2006/relationships/hyperlink" Target="https://ens.dk/en/our-services/projections-and-models/technology-data/technology-data-energy-storage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ens.dk/en/our-services/projections-and-models/technology-data/technology-data-energy-storage" TargetMode="External"/><Relationship Id="rId1" Type="http://schemas.openxmlformats.org/officeDocument/2006/relationships/hyperlink" Target="https://cdn.website-editor.net/s/b1c3966c02424fcdb65f54c67900e60d/files/uploaded/CO2-Verdampfer-CL.pdf?Expires=1714516055&amp;Signature=m06pYyARv0DK17fQ8SPW8vwf9jnMfU4P1ain0XsTdf5IC0YISOgOSZihUu3pNmFjKZBAf2Cyc6Dugk5rrrRTrC3LWGX3wT4hRWqqa1u5kyZiKcGOp0V~EjlTKlgDr1QLcsIT7wCPo1IWSp-XVCuaVkRF86EZ3cGv2z3X9L5SWC~O23VX6iWRnfDenuvCfdcKCDfIuQP9AEtd-qzdjIBRdR0ByJcG5pBolT58m--TIeugDUruhTfMuKrCMhVrmWzo0Gk63KPF7ZTlVJeM-Xue7Sz0nm7BgrQlxLdO4whUGMoTmum05h4-REKvtnpOhDrx~vGOVMTk7zcVwvel~KBeww__&amp;Key-Pair-Id=K2NXBXLF010TJW" TargetMode="External"/><Relationship Id="rId6" Type="http://schemas.openxmlformats.org/officeDocument/2006/relationships/hyperlink" Target="https://ens.dk/en/our-services/projections-and-models/technology-data/technology-data-energy-storage" TargetMode="External"/><Relationship Id="rId5" Type="http://schemas.openxmlformats.org/officeDocument/2006/relationships/hyperlink" Target="https://www.frontiersin.org/articles/10.3389/fmech.2020.00021/full" TargetMode="External"/><Relationship Id="rId4" Type="http://schemas.openxmlformats.org/officeDocument/2006/relationships/hyperlink" Target="https://ens.dk/sites/ens.dk/files/Analyser/technology_data_catalogue_for_el_and_dh.pdf" TargetMode="External"/><Relationship Id="rId9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010A2-A2F7-4693-8A24-9D54587F1957}">
  <dimension ref="A1:K257"/>
  <sheetViews>
    <sheetView tabSelected="1" topLeftCell="A173" zoomScale="93" zoomScaleNormal="100" workbookViewId="0">
      <selection activeCell="J209" sqref="J209"/>
    </sheetView>
  </sheetViews>
  <sheetFormatPr defaultRowHeight="14.5" x14ac:dyDescent="0.35"/>
  <cols>
    <col min="1" max="1" width="22.7265625" style="3" customWidth="1"/>
    <col min="2" max="2" width="29.1796875" style="3" customWidth="1"/>
    <col min="3" max="3" width="12.08984375" style="3" customWidth="1"/>
    <col min="4" max="4" width="12.7265625" style="3" customWidth="1"/>
    <col min="5" max="5" width="12.90625" style="3" customWidth="1"/>
    <col min="6" max="6" width="12.08984375" style="3" customWidth="1"/>
    <col min="7" max="7" width="12.36328125" style="3" customWidth="1"/>
    <col min="8" max="8" width="23.90625" style="3" bestFit="1" customWidth="1"/>
    <col min="9" max="9" width="39.453125" style="3" customWidth="1"/>
    <col min="10" max="10" width="84.7265625" style="3" bestFit="1" customWidth="1"/>
    <col min="11" max="11" width="92.54296875" style="3" customWidth="1"/>
    <col min="12" max="16384" width="8.7265625" style="3"/>
  </cols>
  <sheetData>
    <row r="1" spans="1:11" x14ac:dyDescent="0.35">
      <c r="A1" s="3" t="s">
        <v>29</v>
      </c>
      <c r="B1" s="3" t="s">
        <v>2</v>
      </c>
      <c r="C1" s="3" t="s">
        <v>87</v>
      </c>
      <c r="D1" s="3" t="s">
        <v>88</v>
      </c>
      <c r="E1" s="3" t="s">
        <v>89</v>
      </c>
      <c r="F1" s="3" t="s">
        <v>90</v>
      </c>
      <c r="G1" s="3" t="s">
        <v>91</v>
      </c>
      <c r="H1" s="3" t="s">
        <v>86</v>
      </c>
      <c r="I1" s="3" t="s">
        <v>13</v>
      </c>
      <c r="J1" s="3" t="s">
        <v>0</v>
      </c>
      <c r="K1" s="3" t="s">
        <v>1</v>
      </c>
    </row>
    <row r="2" spans="1:11" ht="43.5" x14ac:dyDescent="0.35">
      <c r="A2" s="3" t="s">
        <v>32</v>
      </c>
      <c r="B2" s="3" t="s">
        <v>11</v>
      </c>
      <c r="C2" s="3" t="s">
        <v>97</v>
      </c>
      <c r="D2" s="3" t="s">
        <v>97</v>
      </c>
      <c r="E2" s="3" t="s">
        <v>97</v>
      </c>
      <c r="F2" s="3" t="s">
        <v>97</v>
      </c>
      <c r="G2" s="3" t="s">
        <v>97</v>
      </c>
      <c r="I2" s="3" t="s">
        <v>14</v>
      </c>
      <c r="J2" s="3" t="s">
        <v>229</v>
      </c>
    </row>
    <row r="3" spans="1:11" x14ac:dyDescent="0.35">
      <c r="A3" s="3" t="s">
        <v>32</v>
      </c>
      <c r="B3" s="3" t="s">
        <v>52</v>
      </c>
      <c r="C3" s="3">
        <v>1</v>
      </c>
      <c r="D3" s="3">
        <v>1</v>
      </c>
      <c r="E3" s="3">
        <v>1</v>
      </c>
      <c r="F3" s="3">
        <v>1</v>
      </c>
      <c r="G3" s="3">
        <v>1</v>
      </c>
      <c r="H3" s="3" t="s">
        <v>225</v>
      </c>
      <c r="I3" s="3" t="s">
        <v>14</v>
      </c>
      <c r="J3" s="3" t="s">
        <v>230</v>
      </c>
    </row>
    <row r="4" spans="1:11" ht="87" x14ac:dyDescent="0.35">
      <c r="A4" s="3" t="s">
        <v>32</v>
      </c>
      <c r="B4" s="3" t="s">
        <v>52</v>
      </c>
      <c r="C4" s="3">
        <v>280.5</v>
      </c>
      <c r="D4" s="3">
        <v>280.5</v>
      </c>
      <c r="E4" s="3">
        <v>280.5</v>
      </c>
      <c r="F4" s="3">
        <v>280.5</v>
      </c>
      <c r="G4" s="3">
        <v>280.5</v>
      </c>
      <c r="H4" s="3" t="s">
        <v>233</v>
      </c>
      <c r="I4" s="3" t="s">
        <v>14</v>
      </c>
      <c r="J4" s="3" t="s">
        <v>235</v>
      </c>
      <c r="K4" s="8" t="s">
        <v>234</v>
      </c>
    </row>
    <row r="5" spans="1:11" x14ac:dyDescent="0.35">
      <c r="A5" s="3" t="s">
        <v>32</v>
      </c>
      <c r="B5" s="3" t="s">
        <v>25</v>
      </c>
      <c r="C5" s="3" t="s">
        <v>93</v>
      </c>
      <c r="D5" s="3" t="s">
        <v>93</v>
      </c>
      <c r="E5" s="3" t="s">
        <v>93</v>
      </c>
      <c r="F5" s="3" t="s">
        <v>93</v>
      </c>
      <c r="G5" s="3" t="s">
        <v>93</v>
      </c>
      <c r="I5" s="3" t="s">
        <v>14</v>
      </c>
    </row>
    <row r="6" spans="1:11" x14ac:dyDescent="0.35">
      <c r="A6" s="3" t="s">
        <v>32</v>
      </c>
      <c r="B6" s="3" t="s">
        <v>24</v>
      </c>
      <c r="C6" s="3" t="s">
        <v>93</v>
      </c>
      <c r="D6" s="3" t="s">
        <v>93</v>
      </c>
      <c r="E6" s="3" t="s">
        <v>93</v>
      </c>
      <c r="F6" s="3" t="s">
        <v>93</v>
      </c>
      <c r="G6" s="3" t="s">
        <v>93</v>
      </c>
      <c r="I6" s="3" t="s">
        <v>14</v>
      </c>
      <c r="J6" s="3" t="s">
        <v>81</v>
      </c>
    </row>
    <row r="7" spans="1:11" ht="43.5" x14ac:dyDescent="0.35">
      <c r="A7" s="3" t="s">
        <v>32</v>
      </c>
      <c r="B7" s="3" t="s">
        <v>75</v>
      </c>
      <c r="C7" s="3" t="s">
        <v>97</v>
      </c>
      <c r="D7" s="3" t="s">
        <v>97</v>
      </c>
      <c r="E7" s="3" t="s">
        <v>97</v>
      </c>
      <c r="F7" s="3" t="s">
        <v>97</v>
      </c>
      <c r="G7" s="3" t="s">
        <v>97</v>
      </c>
      <c r="I7" s="3" t="s">
        <v>14</v>
      </c>
      <c r="J7" s="3" t="s">
        <v>76</v>
      </c>
    </row>
    <row r="8" spans="1:11" ht="29" x14ac:dyDescent="0.35">
      <c r="A8" s="3" t="s">
        <v>32</v>
      </c>
      <c r="B8" s="3" t="s">
        <v>72</v>
      </c>
      <c r="C8" s="3">
        <v>500000</v>
      </c>
      <c r="D8" s="3">
        <v>500000</v>
      </c>
      <c r="E8" s="3">
        <v>500000</v>
      </c>
      <c r="F8" s="3">
        <v>500000</v>
      </c>
      <c r="G8" s="3">
        <v>500000</v>
      </c>
      <c r="H8" s="3" t="s">
        <v>263</v>
      </c>
      <c r="I8" s="3" t="s">
        <v>14</v>
      </c>
      <c r="J8" s="3" t="s">
        <v>264</v>
      </c>
    </row>
    <row r="9" spans="1:11" x14ac:dyDescent="0.35">
      <c r="A9" s="3" t="s">
        <v>32</v>
      </c>
      <c r="B9" s="3" t="s">
        <v>28</v>
      </c>
      <c r="I9" s="3" t="s">
        <v>14</v>
      </c>
    </row>
    <row r="10" spans="1:11" ht="43.5" x14ac:dyDescent="0.35">
      <c r="A10" s="3" t="s">
        <v>33</v>
      </c>
      <c r="B10" s="3" t="s">
        <v>11</v>
      </c>
      <c r="C10" s="3" t="s">
        <v>97</v>
      </c>
      <c r="D10" s="3" t="s">
        <v>97</v>
      </c>
      <c r="E10" s="3" t="s">
        <v>97</v>
      </c>
      <c r="F10" s="3" t="s">
        <v>97</v>
      </c>
      <c r="G10" s="3" t="s">
        <v>97</v>
      </c>
      <c r="I10" s="3" t="s">
        <v>14</v>
      </c>
    </row>
    <row r="11" spans="1:11" ht="43.5" x14ac:dyDescent="0.35">
      <c r="A11" s="3" t="s">
        <v>33</v>
      </c>
      <c r="B11" s="3" t="s">
        <v>52</v>
      </c>
      <c r="C11" s="3" t="s">
        <v>231</v>
      </c>
      <c r="D11" s="3" t="s">
        <v>231</v>
      </c>
      <c r="E11" s="3" t="s">
        <v>231</v>
      </c>
      <c r="F11" s="3" t="s">
        <v>231</v>
      </c>
      <c r="G11" s="3" t="s">
        <v>231</v>
      </c>
      <c r="I11" s="3" t="s">
        <v>14</v>
      </c>
      <c r="J11" s="3" t="s">
        <v>54</v>
      </c>
    </row>
    <row r="12" spans="1:11" ht="29" x14ac:dyDescent="0.35">
      <c r="A12" s="3" t="s">
        <v>33</v>
      </c>
      <c r="B12" s="3" t="s">
        <v>25</v>
      </c>
      <c r="C12" s="3" t="s">
        <v>232</v>
      </c>
      <c r="D12" s="3" t="s">
        <v>232</v>
      </c>
      <c r="E12" s="3" t="s">
        <v>232</v>
      </c>
      <c r="F12" s="3" t="s">
        <v>232</v>
      </c>
      <c r="G12" s="3" t="s">
        <v>232</v>
      </c>
      <c r="I12" s="3" t="s">
        <v>14</v>
      </c>
    </row>
    <row r="13" spans="1:11" ht="29" x14ac:dyDescent="0.35">
      <c r="A13" s="3" t="s">
        <v>33</v>
      </c>
      <c r="B13" s="3" t="s">
        <v>24</v>
      </c>
      <c r="C13" s="3" t="s">
        <v>232</v>
      </c>
      <c r="D13" s="3" t="s">
        <v>232</v>
      </c>
      <c r="E13" s="3" t="s">
        <v>232</v>
      </c>
      <c r="F13" s="3" t="s">
        <v>232</v>
      </c>
      <c r="G13" s="3" t="s">
        <v>232</v>
      </c>
      <c r="I13" s="3" t="s">
        <v>14</v>
      </c>
      <c r="J13" s="3" t="s">
        <v>81</v>
      </c>
    </row>
    <row r="14" spans="1:11" ht="43.5" x14ac:dyDescent="0.35">
      <c r="A14" s="3" t="s">
        <v>33</v>
      </c>
      <c r="B14" s="3" t="s">
        <v>75</v>
      </c>
      <c r="C14" s="3" t="s">
        <v>97</v>
      </c>
      <c r="D14" s="3" t="s">
        <v>97</v>
      </c>
      <c r="E14" s="3" t="s">
        <v>97</v>
      </c>
      <c r="F14" s="3" t="s">
        <v>97</v>
      </c>
      <c r="G14" s="3" t="s">
        <v>97</v>
      </c>
      <c r="I14" s="3" t="s">
        <v>14</v>
      </c>
      <c r="J14" s="3" t="s">
        <v>76</v>
      </c>
    </row>
    <row r="15" spans="1:11" ht="58" x14ac:dyDescent="0.35">
      <c r="A15" s="3" t="s">
        <v>33</v>
      </c>
      <c r="B15" s="3" t="s">
        <v>72</v>
      </c>
      <c r="C15" s="3" t="str">
        <f>C80</f>
        <v>not necessary, defined via flow ratios</v>
      </c>
      <c r="D15" s="3" t="str">
        <f>D80</f>
        <v>not necessary, defined via flow ratios</v>
      </c>
      <c r="E15" s="3" t="str">
        <f>E80</f>
        <v>not necessary, defined via flow ratios</v>
      </c>
      <c r="F15" s="3" t="str">
        <f>F80</f>
        <v>not necessary, defined via flow ratios</v>
      </c>
      <c r="G15" s="3" t="str">
        <f>G80</f>
        <v>not necessary, defined via flow ratios</v>
      </c>
      <c r="I15" s="3" t="s">
        <v>14</v>
      </c>
    </row>
    <row r="16" spans="1:11" ht="29" x14ac:dyDescent="0.35">
      <c r="A16" s="3" t="s">
        <v>33</v>
      </c>
      <c r="B16" s="3" t="s">
        <v>28</v>
      </c>
      <c r="C16" s="3" t="s">
        <v>232</v>
      </c>
      <c r="D16" s="3" t="s">
        <v>232</v>
      </c>
      <c r="E16" s="3" t="s">
        <v>232</v>
      </c>
      <c r="F16" s="3" t="s">
        <v>232</v>
      </c>
      <c r="G16" s="3" t="s">
        <v>232</v>
      </c>
      <c r="I16" s="3" t="s">
        <v>14</v>
      </c>
    </row>
    <row r="17" spans="1:11" x14ac:dyDescent="0.35">
      <c r="A17" s="3" t="s">
        <v>244</v>
      </c>
      <c r="B17" s="3" t="s">
        <v>52</v>
      </c>
      <c r="C17" s="3">
        <v>0.99</v>
      </c>
      <c r="D17" s="3">
        <v>0.99</v>
      </c>
      <c r="E17" s="3">
        <v>0.99</v>
      </c>
      <c r="F17" s="3">
        <v>0.99</v>
      </c>
      <c r="G17" s="3">
        <v>0.99</v>
      </c>
      <c r="H17" s="3" t="s">
        <v>245</v>
      </c>
      <c r="I17" s="3" t="s">
        <v>14</v>
      </c>
      <c r="J17" s="3" t="s">
        <v>246</v>
      </c>
      <c r="K17" s="3" t="s">
        <v>228</v>
      </c>
    </row>
    <row r="18" spans="1:11" ht="43.5" x14ac:dyDescent="0.35">
      <c r="A18" s="3" t="s">
        <v>244</v>
      </c>
      <c r="B18" s="3" t="s">
        <v>11</v>
      </c>
      <c r="C18" s="3" t="s">
        <v>97</v>
      </c>
      <c r="D18" s="3" t="s">
        <v>97</v>
      </c>
      <c r="E18" s="3" t="s">
        <v>97</v>
      </c>
      <c r="F18" s="3" t="s">
        <v>97</v>
      </c>
      <c r="G18" s="3" t="s">
        <v>97</v>
      </c>
      <c r="H18" s="3" t="s">
        <v>98</v>
      </c>
      <c r="I18" s="3" t="s">
        <v>14</v>
      </c>
      <c r="K18" s="3" t="s">
        <v>228</v>
      </c>
    </row>
    <row r="19" spans="1:11" ht="43.5" x14ac:dyDescent="0.35">
      <c r="A19" s="3" t="s">
        <v>244</v>
      </c>
      <c r="B19" s="3" t="s">
        <v>27</v>
      </c>
      <c r="C19" s="3" t="s">
        <v>97</v>
      </c>
      <c r="D19" s="3" t="s">
        <v>97</v>
      </c>
      <c r="E19" s="3" t="s">
        <v>97</v>
      </c>
      <c r="F19" s="3" t="s">
        <v>97</v>
      </c>
      <c r="G19" s="3" t="s">
        <v>97</v>
      </c>
      <c r="H19" s="3" t="s">
        <v>225</v>
      </c>
      <c r="I19" s="3" t="s">
        <v>16</v>
      </c>
      <c r="K19" s="3" t="s">
        <v>228</v>
      </c>
    </row>
    <row r="20" spans="1:11" x14ac:dyDescent="0.35">
      <c r="A20" s="3" t="s">
        <v>244</v>
      </c>
      <c r="B20" s="3" t="s">
        <v>24</v>
      </c>
      <c r="C20" s="3">
        <v>1070</v>
      </c>
      <c r="D20" s="3">
        <f>(Table1[[#This Row],[Value 2020]]+Table1[[#This Row],[Value 2030]])/2</f>
        <v>1045</v>
      </c>
      <c r="E20" s="3">
        <v>1020</v>
      </c>
      <c r="F20" s="3">
        <f>(Table1[[#This Row],[Value 2030]]+Table1[[#This Row],[Value 2050]])/2</f>
        <v>970</v>
      </c>
      <c r="G20" s="3">
        <v>920</v>
      </c>
      <c r="H20" s="3" t="s">
        <v>248</v>
      </c>
      <c r="I20" s="3" t="s">
        <v>14</v>
      </c>
      <c r="K20" s="3" t="s">
        <v>228</v>
      </c>
    </row>
    <row r="21" spans="1:11" x14ac:dyDescent="0.35">
      <c r="A21" s="3" t="s">
        <v>244</v>
      </c>
      <c r="B21" s="3" t="s">
        <v>25</v>
      </c>
      <c r="C21" s="3" t="s">
        <v>93</v>
      </c>
      <c r="D21" s="3" t="s">
        <v>93</v>
      </c>
      <c r="E21" s="3" t="s">
        <v>93</v>
      </c>
      <c r="F21" s="3" t="s">
        <v>93</v>
      </c>
      <c r="G21" s="3" t="s">
        <v>93</v>
      </c>
      <c r="I21" s="3" t="s">
        <v>14</v>
      </c>
      <c r="J21" s="3" t="s">
        <v>135</v>
      </c>
      <c r="K21" s="8" t="s">
        <v>228</v>
      </c>
    </row>
    <row r="22" spans="1:11" x14ac:dyDescent="0.35">
      <c r="A22" s="3" t="s">
        <v>244</v>
      </c>
      <c r="B22" s="3" t="s">
        <v>72</v>
      </c>
      <c r="C22" s="3">
        <v>0.15</v>
      </c>
      <c r="D22" s="3">
        <f>(Table1[[#This Row],[Value 2020]]+Table1[[#This Row],[Value 2030]])/2</f>
        <v>0.14500000000000002</v>
      </c>
      <c r="E22" s="3">
        <v>0.14000000000000001</v>
      </c>
      <c r="F22" s="3">
        <f>(Table1[[#This Row],[Value 2030]]+Table1[[#This Row],[Value 2050]])/2</f>
        <v>0.13500000000000001</v>
      </c>
      <c r="G22" s="3">
        <v>0.13</v>
      </c>
      <c r="H22" s="3" t="s">
        <v>249</v>
      </c>
      <c r="I22" s="3" t="s">
        <v>14</v>
      </c>
      <c r="J22" s="3" t="s">
        <v>250</v>
      </c>
      <c r="K22" s="3" t="s">
        <v>228</v>
      </c>
    </row>
    <row r="23" spans="1:11" x14ac:dyDescent="0.35">
      <c r="A23" s="3" t="s">
        <v>244</v>
      </c>
      <c r="B23" s="3" t="s">
        <v>83</v>
      </c>
      <c r="C23" s="3">
        <v>1</v>
      </c>
      <c r="D23" s="3">
        <v>1</v>
      </c>
      <c r="E23" s="3">
        <v>1</v>
      </c>
      <c r="F23" s="3">
        <v>1</v>
      </c>
      <c r="G23" s="3">
        <v>1</v>
      </c>
      <c r="I23" s="3" t="s">
        <v>14</v>
      </c>
      <c r="K23" s="3" t="s">
        <v>228</v>
      </c>
    </row>
    <row r="24" spans="1:11" x14ac:dyDescent="0.35">
      <c r="A24" s="3" t="s">
        <v>244</v>
      </c>
      <c r="B24" s="3" t="s">
        <v>84</v>
      </c>
      <c r="C24" s="3">
        <v>1</v>
      </c>
      <c r="D24" s="3">
        <v>1</v>
      </c>
      <c r="E24" s="3">
        <v>1</v>
      </c>
      <c r="F24" s="3">
        <v>1</v>
      </c>
      <c r="G24" s="3">
        <v>1</v>
      </c>
      <c r="I24" s="3" t="s">
        <v>14</v>
      </c>
      <c r="K24" s="3" t="s">
        <v>228</v>
      </c>
    </row>
    <row r="25" spans="1:11" x14ac:dyDescent="0.35">
      <c r="A25" s="3" t="s">
        <v>244</v>
      </c>
      <c r="B25" s="3" t="s">
        <v>136</v>
      </c>
      <c r="C25" s="9">
        <v>0.01</v>
      </c>
      <c r="D25" s="9">
        <v>0.01</v>
      </c>
      <c r="E25" s="9">
        <v>0.01</v>
      </c>
      <c r="F25" s="9">
        <v>0.01</v>
      </c>
      <c r="G25" s="9">
        <v>0.01</v>
      </c>
      <c r="H25" s="3" t="s">
        <v>247</v>
      </c>
      <c r="I25" s="3" t="s">
        <v>14</v>
      </c>
      <c r="K25" s="3" t="s">
        <v>228</v>
      </c>
    </row>
    <row r="26" spans="1:11" x14ac:dyDescent="0.35">
      <c r="A26" s="3" t="s">
        <v>244</v>
      </c>
      <c r="B26" s="3" t="s">
        <v>28</v>
      </c>
      <c r="C26" s="3">
        <v>20</v>
      </c>
      <c r="D26" s="3">
        <v>20</v>
      </c>
      <c r="E26" s="3">
        <v>20</v>
      </c>
      <c r="F26" s="3">
        <v>20</v>
      </c>
      <c r="G26" s="3">
        <v>20</v>
      </c>
      <c r="H26" s="3" t="s">
        <v>186</v>
      </c>
      <c r="I26" s="3" t="s">
        <v>14</v>
      </c>
      <c r="K26" s="3" t="s">
        <v>228</v>
      </c>
    </row>
    <row r="27" spans="1:11" x14ac:dyDescent="0.35">
      <c r="A27" s="3" t="s">
        <v>3</v>
      </c>
      <c r="B27" s="3" t="s">
        <v>5</v>
      </c>
      <c r="I27" s="3" t="s">
        <v>19</v>
      </c>
      <c r="J27" s="3" t="s">
        <v>69</v>
      </c>
      <c r="K27" s="3" t="s">
        <v>23</v>
      </c>
    </row>
    <row r="28" spans="1:11" ht="43.5" x14ac:dyDescent="0.35">
      <c r="A28" s="3" t="s">
        <v>3</v>
      </c>
      <c r="B28" s="3" t="s">
        <v>11</v>
      </c>
      <c r="C28" s="3" t="s">
        <v>97</v>
      </c>
      <c r="D28" s="3" t="s">
        <v>97</v>
      </c>
      <c r="E28" s="3" t="s">
        <v>97</v>
      </c>
      <c r="F28" s="3" t="s">
        <v>97</v>
      </c>
      <c r="G28" s="3" t="s">
        <v>97</v>
      </c>
      <c r="H28" s="3" t="s">
        <v>93</v>
      </c>
      <c r="I28" s="3" t="s">
        <v>14</v>
      </c>
      <c r="J28" s="3" t="s">
        <v>68</v>
      </c>
    </row>
    <row r="29" spans="1:11" ht="43.5" x14ac:dyDescent="0.35">
      <c r="A29" s="3" t="s">
        <v>3</v>
      </c>
      <c r="B29" s="3" t="s">
        <v>75</v>
      </c>
      <c r="C29" s="3" t="s">
        <v>97</v>
      </c>
      <c r="D29" s="3" t="s">
        <v>97</v>
      </c>
      <c r="E29" s="3" t="s">
        <v>97</v>
      </c>
      <c r="F29" s="3" t="s">
        <v>97</v>
      </c>
      <c r="G29" s="3" t="s">
        <v>97</v>
      </c>
      <c r="I29" s="3" t="s">
        <v>14</v>
      </c>
      <c r="J29" s="3" t="s">
        <v>76</v>
      </c>
    </row>
    <row r="30" spans="1:11" x14ac:dyDescent="0.35">
      <c r="A30" s="3" t="s">
        <v>3</v>
      </c>
      <c r="B30" s="3" t="s">
        <v>28</v>
      </c>
      <c r="C30" s="3">
        <v>25</v>
      </c>
      <c r="D30" s="3">
        <v>25</v>
      </c>
      <c r="E30" s="3">
        <v>25</v>
      </c>
      <c r="F30" s="3">
        <v>25</v>
      </c>
      <c r="G30" s="3">
        <v>25</v>
      </c>
      <c r="H30" s="3" t="s">
        <v>96</v>
      </c>
      <c r="I30" s="3" t="s">
        <v>14</v>
      </c>
      <c r="K30" s="3" t="s">
        <v>94</v>
      </c>
    </row>
    <row r="31" spans="1:11" x14ac:dyDescent="0.35">
      <c r="A31" s="3" t="s">
        <v>121</v>
      </c>
      <c r="B31" s="3" t="s">
        <v>52</v>
      </c>
      <c r="C31" s="3">
        <v>172</v>
      </c>
      <c r="D31" s="3">
        <v>175</v>
      </c>
      <c r="E31" s="3">
        <v>185</v>
      </c>
      <c r="F31" s="3">
        <v>195</v>
      </c>
      <c r="G31" s="3">
        <v>208</v>
      </c>
      <c r="H31" s="3" t="s">
        <v>127</v>
      </c>
      <c r="I31" s="3" t="s">
        <v>14</v>
      </c>
      <c r="K31" s="3" t="s">
        <v>94</v>
      </c>
    </row>
    <row r="32" spans="1:11" x14ac:dyDescent="0.35">
      <c r="A32" s="3" t="s">
        <v>121</v>
      </c>
      <c r="B32" s="3" t="s">
        <v>52</v>
      </c>
      <c r="C32" s="3">
        <v>19.10519548501982</v>
      </c>
      <c r="D32" s="3">
        <v>19.440124416796291</v>
      </c>
      <c r="E32" s="3">
        <v>20.574416479641339</v>
      </c>
      <c r="F32" s="3">
        <v>21.618817018332773</v>
      </c>
      <c r="G32" s="3">
        <v>23.148148148148152</v>
      </c>
      <c r="H32" s="3" t="s">
        <v>127</v>
      </c>
      <c r="I32" s="3" t="s">
        <v>19</v>
      </c>
      <c r="J32" s="3" t="s">
        <v>128</v>
      </c>
      <c r="K32" s="3" t="s">
        <v>94</v>
      </c>
    </row>
    <row r="33" spans="1:11" ht="29" x14ac:dyDescent="0.35">
      <c r="A33" s="3" t="s">
        <v>121</v>
      </c>
      <c r="B33" s="3" t="s">
        <v>52</v>
      </c>
      <c r="C33" s="3">
        <v>27.618663488973858</v>
      </c>
      <c r="D33" s="3">
        <v>26.402354713641913</v>
      </c>
      <c r="E33" s="3">
        <v>22.283124456315043</v>
      </c>
      <c r="F33" s="3">
        <v>18.490339122919011</v>
      </c>
      <c r="G33" s="3">
        <v>12.936507557170003</v>
      </c>
      <c r="H33" s="3" t="s">
        <v>129</v>
      </c>
      <c r="I33" s="3" t="s">
        <v>14</v>
      </c>
      <c r="J33" s="3" t="s">
        <v>130</v>
      </c>
      <c r="K33" s="3" t="s">
        <v>94</v>
      </c>
    </row>
    <row r="34" spans="1:11" x14ac:dyDescent="0.35">
      <c r="A34" s="3" t="s">
        <v>121</v>
      </c>
      <c r="B34" s="3" t="s">
        <v>24</v>
      </c>
      <c r="C34" s="3">
        <v>4</v>
      </c>
      <c r="D34" s="3">
        <v>4</v>
      </c>
      <c r="E34" s="3">
        <v>4</v>
      </c>
      <c r="F34" s="3">
        <v>4</v>
      </c>
      <c r="G34" s="3">
        <v>4</v>
      </c>
      <c r="H34" s="3" t="s">
        <v>126</v>
      </c>
      <c r="I34" s="3" t="s">
        <v>14</v>
      </c>
      <c r="K34" s="3" t="s">
        <v>94</v>
      </c>
    </row>
    <row r="35" spans="1:11" x14ac:dyDescent="0.35">
      <c r="A35" s="3" t="s">
        <v>121</v>
      </c>
      <c r="B35" s="3" t="s">
        <v>25</v>
      </c>
      <c r="C35" s="3" t="s">
        <v>93</v>
      </c>
      <c r="D35" s="3" t="s">
        <v>93</v>
      </c>
      <c r="E35" s="3" t="s">
        <v>93</v>
      </c>
      <c r="F35" s="3" t="s">
        <v>93</v>
      </c>
      <c r="G35" s="3" t="s">
        <v>93</v>
      </c>
      <c r="I35" s="3" t="s">
        <v>14</v>
      </c>
      <c r="J35" s="3" t="s">
        <v>135</v>
      </c>
      <c r="K35" s="3" t="s">
        <v>94</v>
      </c>
    </row>
    <row r="36" spans="1:11" x14ac:dyDescent="0.35">
      <c r="A36" s="3" t="s">
        <v>121</v>
      </c>
      <c r="B36" s="3" t="s">
        <v>72</v>
      </c>
      <c r="C36" s="3">
        <v>1900</v>
      </c>
      <c r="D36" s="3">
        <v>1400</v>
      </c>
      <c r="E36" s="3">
        <v>875</v>
      </c>
      <c r="F36" s="3">
        <v>675</v>
      </c>
      <c r="G36" s="3">
        <v>475</v>
      </c>
      <c r="H36" s="3" t="s">
        <v>124</v>
      </c>
      <c r="I36" s="3" t="s">
        <v>14</v>
      </c>
      <c r="J36" s="3" t="s">
        <v>125</v>
      </c>
      <c r="K36" s="3" t="s">
        <v>94</v>
      </c>
    </row>
    <row r="37" spans="1:11" x14ac:dyDescent="0.35">
      <c r="A37" s="3" t="s">
        <v>121</v>
      </c>
      <c r="B37" s="3" t="s">
        <v>83</v>
      </c>
      <c r="C37" s="3">
        <v>100</v>
      </c>
      <c r="D37" s="3">
        <v>100</v>
      </c>
      <c r="E37" s="3">
        <v>100</v>
      </c>
      <c r="F37" s="3">
        <v>100</v>
      </c>
      <c r="G37" s="3">
        <v>100</v>
      </c>
      <c r="H37" s="3" t="s">
        <v>99</v>
      </c>
      <c r="I37" s="3" t="s">
        <v>14</v>
      </c>
      <c r="K37" s="3" t="s">
        <v>94</v>
      </c>
    </row>
    <row r="38" spans="1:11" x14ac:dyDescent="0.35">
      <c r="A38" s="3" t="s">
        <v>121</v>
      </c>
      <c r="B38" s="3" t="s">
        <v>84</v>
      </c>
      <c r="C38" s="3">
        <v>100</v>
      </c>
      <c r="D38" s="3">
        <v>100</v>
      </c>
      <c r="E38" s="3">
        <v>100</v>
      </c>
      <c r="F38" s="3">
        <v>100</v>
      </c>
      <c r="G38" s="3">
        <v>100</v>
      </c>
      <c r="H38" s="3" t="s">
        <v>99</v>
      </c>
      <c r="I38" s="3" t="s">
        <v>14</v>
      </c>
      <c r="K38" s="3" t="s">
        <v>94</v>
      </c>
    </row>
    <row r="39" spans="1:11" x14ac:dyDescent="0.35">
      <c r="A39" s="3" t="s">
        <v>121</v>
      </c>
      <c r="B39" s="3" t="s">
        <v>82</v>
      </c>
      <c r="C39" s="3">
        <v>80</v>
      </c>
      <c r="D39" s="3">
        <v>60.416666666666671</v>
      </c>
      <c r="E39" s="3">
        <v>30</v>
      </c>
      <c r="F39" s="3" t="s">
        <v>133</v>
      </c>
      <c r="G39" s="3" t="s">
        <v>133</v>
      </c>
      <c r="H39" s="3" t="s">
        <v>134</v>
      </c>
      <c r="I39" s="3" t="s">
        <v>14</v>
      </c>
      <c r="K39" s="3" t="s">
        <v>94</v>
      </c>
    </row>
    <row r="40" spans="1:11" x14ac:dyDescent="0.35">
      <c r="A40" s="3" t="s">
        <v>121</v>
      </c>
      <c r="B40" s="3" t="s">
        <v>136</v>
      </c>
      <c r="C40" s="3">
        <v>11</v>
      </c>
      <c r="D40" s="3">
        <v>11</v>
      </c>
      <c r="E40" s="3">
        <v>11</v>
      </c>
      <c r="F40" s="3">
        <v>11</v>
      </c>
      <c r="G40" s="3">
        <v>11</v>
      </c>
      <c r="H40" s="3" t="s">
        <v>137</v>
      </c>
      <c r="I40" s="3" t="s">
        <v>14</v>
      </c>
      <c r="K40" s="3" t="s">
        <v>94</v>
      </c>
    </row>
    <row r="41" spans="1:11" x14ac:dyDescent="0.35">
      <c r="A41" s="3" t="s">
        <v>123</v>
      </c>
      <c r="B41" s="3" t="s">
        <v>52</v>
      </c>
      <c r="C41" s="3">
        <v>159.77395004780726</v>
      </c>
      <c r="D41" s="3">
        <v>167.12316048465732</v>
      </c>
      <c r="E41" s="3">
        <v>177.74097111226911</v>
      </c>
      <c r="F41" s="3">
        <v>187.15687905506587</v>
      </c>
      <c r="G41" s="3">
        <v>201.71673819742489</v>
      </c>
      <c r="H41" s="3" t="s">
        <v>217</v>
      </c>
      <c r="I41" s="3" t="s">
        <v>14</v>
      </c>
      <c r="K41" s="3" t="s">
        <v>94</v>
      </c>
    </row>
    <row r="42" spans="1:11" ht="29" x14ac:dyDescent="0.35">
      <c r="A42" s="3" t="s">
        <v>123</v>
      </c>
      <c r="B42" s="3" t="s">
        <v>52</v>
      </c>
      <c r="C42" s="3">
        <v>17.752661116423027</v>
      </c>
      <c r="D42" s="3">
        <v>18.569240053850812</v>
      </c>
      <c r="E42" s="3">
        <v>19.748996790252122</v>
      </c>
      <c r="F42" s="3">
        <v>20.795208783896207</v>
      </c>
      <c r="G42" s="3">
        <v>22.412970910824988</v>
      </c>
      <c r="H42" s="3" t="s">
        <v>216</v>
      </c>
      <c r="I42" s="3" t="s">
        <v>19</v>
      </c>
      <c r="J42" s="3" t="s">
        <v>128</v>
      </c>
      <c r="K42" s="3" t="s">
        <v>94</v>
      </c>
    </row>
    <row r="43" spans="1:11" ht="29" x14ac:dyDescent="0.35">
      <c r="A43" s="3" t="s">
        <v>123</v>
      </c>
      <c r="B43" s="3" t="s">
        <v>52</v>
      </c>
      <c r="C43" s="3">
        <v>33.586067092339569</v>
      </c>
      <c r="D43" s="3">
        <v>30.669181470952331</v>
      </c>
      <c r="E43" s="3">
        <v>26.454995550380517</v>
      </c>
      <c r="F43" s="3">
        <v>22.717842188580569</v>
      </c>
      <c r="G43" s="3">
        <v>16.939065795293189</v>
      </c>
      <c r="H43" s="3" t="s">
        <v>218</v>
      </c>
      <c r="I43" s="3" t="s">
        <v>14</v>
      </c>
      <c r="J43" s="3" t="s">
        <v>130</v>
      </c>
      <c r="K43" s="3" t="s">
        <v>94</v>
      </c>
    </row>
    <row r="44" spans="1:11" x14ac:dyDescent="0.35">
      <c r="A44" s="3" t="s">
        <v>123</v>
      </c>
      <c r="B44" s="3" t="s">
        <v>24</v>
      </c>
      <c r="C44" s="3">
        <v>2</v>
      </c>
      <c r="D44" s="3">
        <v>2</v>
      </c>
      <c r="E44" s="3">
        <v>2</v>
      </c>
      <c r="F44" s="3">
        <v>2</v>
      </c>
      <c r="G44" s="3">
        <v>2</v>
      </c>
      <c r="H44" s="3" t="s">
        <v>126</v>
      </c>
      <c r="I44" s="3" t="s">
        <v>14</v>
      </c>
      <c r="K44" s="3" t="s">
        <v>94</v>
      </c>
    </row>
    <row r="45" spans="1:11" x14ac:dyDescent="0.35">
      <c r="A45" s="3" t="s">
        <v>123</v>
      </c>
      <c r="B45" s="3" t="s">
        <v>25</v>
      </c>
      <c r="C45" s="3" t="s">
        <v>93</v>
      </c>
      <c r="D45" s="3" t="s">
        <v>93</v>
      </c>
      <c r="E45" s="3" t="s">
        <v>93</v>
      </c>
      <c r="F45" s="3" t="s">
        <v>93</v>
      </c>
      <c r="G45" s="3" t="s">
        <v>93</v>
      </c>
      <c r="I45" s="3" t="s">
        <v>14</v>
      </c>
      <c r="J45" s="3" t="s">
        <v>135</v>
      </c>
      <c r="K45" s="3" t="s">
        <v>94</v>
      </c>
    </row>
    <row r="46" spans="1:11" x14ac:dyDescent="0.35">
      <c r="A46" s="3" t="s">
        <v>123</v>
      </c>
      <c r="B46" s="3" t="s">
        <v>72</v>
      </c>
      <c r="C46" s="3">
        <v>1900</v>
      </c>
      <c r="D46" s="3">
        <v>1425</v>
      </c>
      <c r="E46" s="3">
        <v>950</v>
      </c>
      <c r="F46" s="3">
        <v>725</v>
      </c>
      <c r="G46" s="3">
        <v>500</v>
      </c>
      <c r="H46" s="3" t="s">
        <v>124</v>
      </c>
      <c r="I46" s="3" t="s">
        <v>14</v>
      </c>
      <c r="J46" s="3" t="s">
        <v>125</v>
      </c>
      <c r="K46" s="3" t="s">
        <v>94</v>
      </c>
    </row>
    <row r="47" spans="1:11" x14ac:dyDescent="0.35">
      <c r="A47" s="3" t="s">
        <v>123</v>
      </c>
      <c r="B47" s="3" t="s">
        <v>83</v>
      </c>
      <c r="C47" s="3">
        <v>100</v>
      </c>
      <c r="D47" s="3">
        <v>100</v>
      </c>
      <c r="E47" s="3">
        <v>100</v>
      </c>
      <c r="F47" s="3">
        <v>100</v>
      </c>
      <c r="G47" s="3">
        <v>100</v>
      </c>
      <c r="H47" s="3" t="s">
        <v>99</v>
      </c>
      <c r="I47" s="3" t="s">
        <v>14</v>
      </c>
      <c r="K47" s="3" t="s">
        <v>94</v>
      </c>
    </row>
    <row r="48" spans="1:11" x14ac:dyDescent="0.35">
      <c r="A48" s="3" t="s">
        <v>123</v>
      </c>
      <c r="B48" s="3" t="s">
        <v>84</v>
      </c>
      <c r="C48" s="3">
        <v>100</v>
      </c>
      <c r="D48" s="3">
        <v>100</v>
      </c>
      <c r="E48" s="3">
        <v>100</v>
      </c>
      <c r="F48" s="3">
        <v>100</v>
      </c>
      <c r="G48" s="3">
        <v>100</v>
      </c>
      <c r="H48" s="3" t="s">
        <v>99</v>
      </c>
      <c r="I48" s="3" t="s">
        <v>14</v>
      </c>
      <c r="K48" s="3" t="s">
        <v>94</v>
      </c>
    </row>
    <row r="49" spans="1:11" x14ac:dyDescent="0.35">
      <c r="A49" s="3" t="s">
        <v>123</v>
      </c>
      <c r="B49" s="3" t="s">
        <v>82</v>
      </c>
      <c r="C49" s="3">
        <v>0.5</v>
      </c>
      <c r="D49" s="3">
        <v>0.3</v>
      </c>
      <c r="E49" s="3">
        <v>0.2</v>
      </c>
      <c r="F49" s="3">
        <v>0.16666666666666666</v>
      </c>
      <c r="G49" s="3">
        <v>0.2</v>
      </c>
      <c r="H49" s="3" t="s">
        <v>134</v>
      </c>
      <c r="I49" s="3" t="s">
        <v>14</v>
      </c>
      <c r="K49" s="3" t="s">
        <v>94</v>
      </c>
    </row>
    <row r="50" spans="1:11" x14ac:dyDescent="0.35">
      <c r="A50" s="3" t="s">
        <v>123</v>
      </c>
      <c r="B50" s="3" t="s">
        <v>136</v>
      </c>
      <c r="C50" s="3">
        <v>11</v>
      </c>
      <c r="D50" s="3">
        <v>11</v>
      </c>
      <c r="E50" s="3">
        <v>11</v>
      </c>
      <c r="F50" s="3">
        <v>11</v>
      </c>
      <c r="G50" s="3">
        <v>11</v>
      </c>
      <c r="H50" s="3" t="s">
        <v>137</v>
      </c>
      <c r="I50" s="3" t="s">
        <v>14</v>
      </c>
      <c r="K50" s="3" t="s">
        <v>94</v>
      </c>
    </row>
    <row r="51" spans="1:11" x14ac:dyDescent="0.35">
      <c r="A51" s="3" t="s">
        <v>122</v>
      </c>
      <c r="B51" s="3" t="s">
        <v>52</v>
      </c>
      <c r="C51" s="3">
        <v>222.74895863734611</v>
      </c>
      <c r="D51" s="3">
        <v>228.20919175911249</v>
      </c>
      <c r="E51" s="3">
        <v>236.71427884384164</v>
      </c>
      <c r="F51" s="3">
        <v>240.43599059628147</v>
      </c>
      <c r="G51" s="3">
        <v>247.97888137271079</v>
      </c>
      <c r="H51" s="3" t="s">
        <v>127</v>
      </c>
      <c r="I51" s="3" t="s">
        <v>14</v>
      </c>
      <c r="J51" s="3" t="s">
        <v>53</v>
      </c>
      <c r="K51" s="3" t="s">
        <v>94</v>
      </c>
    </row>
    <row r="52" spans="1:11" x14ac:dyDescent="0.35">
      <c r="A52" s="3" t="s">
        <v>122</v>
      </c>
      <c r="B52" s="3" t="s">
        <v>52</v>
      </c>
      <c r="C52" s="3">
        <v>24.749884293038455</v>
      </c>
      <c r="D52" s="3">
        <v>25.35657686212361</v>
      </c>
      <c r="E52" s="3">
        <v>26.301586538204628</v>
      </c>
      <c r="F52" s="3">
        <v>26.715110066253498</v>
      </c>
      <c r="G52" s="3">
        <v>27.553209041412309</v>
      </c>
      <c r="H52" s="3" t="s">
        <v>127</v>
      </c>
      <c r="I52" s="3" t="s">
        <v>19</v>
      </c>
      <c r="J52" s="3" t="s">
        <v>128</v>
      </c>
      <c r="K52" s="3" t="s">
        <v>94</v>
      </c>
    </row>
    <row r="53" spans="1:11" ht="29" x14ac:dyDescent="0.35">
      <c r="A53" s="3" t="s">
        <v>122</v>
      </c>
      <c r="B53" s="3" t="s">
        <v>52</v>
      </c>
      <c r="C53" s="3">
        <v>18.934028535337859</v>
      </c>
      <c r="D53" s="3">
        <v>17.143212459111794</v>
      </c>
      <c r="E53" s="3">
        <v>14.370132051309199</v>
      </c>
      <c r="F53" s="3">
        <v>13.162882060808911</v>
      </c>
      <c r="G53" s="3">
        <v>10.727596671585374</v>
      </c>
      <c r="H53" s="3" t="s">
        <v>129</v>
      </c>
      <c r="I53" s="3" t="s">
        <v>14</v>
      </c>
      <c r="K53" s="3" t="s">
        <v>94</v>
      </c>
    </row>
    <row r="54" spans="1:11" ht="29" x14ac:dyDescent="0.35">
      <c r="A54" s="3" t="s">
        <v>122</v>
      </c>
      <c r="B54" s="3" t="s">
        <v>52</v>
      </c>
      <c r="C54" s="3">
        <v>20.5</v>
      </c>
      <c r="D54" s="3">
        <v>20.5</v>
      </c>
      <c r="E54" s="3">
        <v>19.5</v>
      </c>
      <c r="F54" s="3">
        <v>18.599999999999994</v>
      </c>
      <c r="G54" s="3">
        <v>18.599999999999994</v>
      </c>
      <c r="H54" s="3" t="s">
        <v>131</v>
      </c>
      <c r="I54" s="3" t="s">
        <v>14</v>
      </c>
      <c r="J54" s="3" t="s">
        <v>132</v>
      </c>
      <c r="K54" s="3" t="s">
        <v>94</v>
      </c>
    </row>
    <row r="55" spans="1:11" x14ac:dyDescent="0.35">
      <c r="A55" s="3" t="s">
        <v>122</v>
      </c>
      <c r="B55" s="3" t="s">
        <v>24</v>
      </c>
      <c r="C55" s="3">
        <v>12</v>
      </c>
      <c r="D55" s="3">
        <v>12</v>
      </c>
      <c r="E55" s="3">
        <v>12</v>
      </c>
      <c r="F55" s="3">
        <v>12</v>
      </c>
      <c r="G55" s="3">
        <v>12</v>
      </c>
      <c r="H55" s="3" t="s">
        <v>126</v>
      </c>
      <c r="I55" s="3" t="s">
        <v>14</v>
      </c>
      <c r="J55" s="3" t="s">
        <v>81</v>
      </c>
      <c r="K55" s="3" t="s">
        <v>94</v>
      </c>
    </row>
    <row r="56" spans="1:11" x14ac:dyDescent="0.35">
      <c r="A56" s="3" t="s">
        <v>122</v>
      </c>
      <c r="B56" s="3" t="s">
        <v>25</v>
      </c>
      <c r="C56" s="3" t="s">
        <v>93</v>
      </c>
      <c r="D56" s="3" t="s">
        <v>93</v>
      </c>
      <c r="E56" s="3" t="s">
        <v>93</v>
      </c>
      <c r="F56" s="3" t="s">
        <v>93</v>
      </c>
      <c r="G56" s="3" t="s">
        <v>93</v>
      </c>
      <c r="I56" s="3" t="s">
        <v>14</v>
      </c>
      <c r="J56" s="3" t="s">
        <v>135</v>
      </c>
      <c r="K56" s="3" t="s">
        <v>94</v>
      </c>
    </row>
    <row r="57" spans="1:11" x14ac:dyDescent="0.35">
      <c r="A57" s="3" t="s">
        <v>122</v>
      </c>
      <c r="B57" s="3" t="s">
        <v>72</v>
      </c>
      <c r="C57" s="3">
        <v>2900</v>
      </c>
      <c r="D57" s="3">
        <v>2075</v>
      </c>
      <c r="E57" s="3">
        <v>1250</v>
      </c>
      <c r="F57" s="3">
        <v>1050</v>
      </c>
      <c r="G57" s="3">
        <v>800</v>
      </c>
      <c r="H57" s="3" t="s">
        <v>124</v>
      </c>
      <c r="I57" s="3" t="s">
        <v>14</v>
      </c>
      <c r="J57" s="3" t="s">
        <v>125</v>
      </c>
      <c r="K57" s="3" t="s">
        <v>94</v>
      </c>
    </row>
    <row r="58" spans="1:11" x14ac:dyDescent="0.35">
      <c r="A58" s="3" t="s">
        <v>122</v>
      </c>
      <c r="B58" s="3" t="s">
        <v>83</v>
      </c>
      <c r="C58" s="3">
        <v>100</v>
      </c>
      <c r="D58" s="3">
        <v>100</v>
      </c>
      <c r="E58" s="3">
        <v>100</v>
      </c>
      <c r="F58" s="3">
        <v>100</v>
      </c>
      <c r="G58" s="3">
        <v>100</v>
      </c>
      <c r="H58" s="3" t="s">
        <v>99</v>
      </c>
      <c r="I58" s="3" t="s">
        <v>14</v>
      </c>
      <c r="K58" s="3" t="s">
        <v>94</v>
      </c>
    </row>
    <row r="59" spans="1:11" x14ac:dyDescent="0.35">
      <c r="A59" s="3" t="s">
        <v>122</v>
      </c>
      <c r="B59" s="3" t="s">
        <v>84</v>
      </c>
      <c r="C59" s="3">
        <v>100</v>
      </c>
      <c r="D59" s="3">
        <v>100</v>
      </c>
      <c r="E59" s="3">
        <v>100</v>
      </c>
      <c r="F59" s="3">
        <v>100</v>
      </c>
      <c r="G59" s="3">
        <v>100</v>
      </c>
      <c r="H59" s="3" t="s">
        <v>99</v>
      </c>
      <c r="I59" s="3" t="s">
        <v>14</v>
      </c>
      <c r="K59" s="3" t="s">
        <v>94</v>
      </c>
    </row>
    <row r="60" spans="1:11" x14ac:dyDescent="0.35">
      <c r="A60" s="3" t="s">
        <v>122</v>
      </c>
      <c r="B60" s="3" t="s">
        <v>82</v>
      </c>
      <c r="C60" s="3">
        <v>600</v>
      </c>
      <c r="D60" s="3">
        <v>550</v>
      </c>
      <c r="E60" s="3">
        <v>500</v>
      </c>
      <c r="F60" s="3">
        <v>400</v>
      </c>
      <c r="G60" s="3">
        <v>300</v>
      </c>
      <c r="H60" s="3" t="s">
        <v>134</v>
      </c>
      <c r="I60" s="3" t="s">
        <v>14</v>
      </c>
      <c r="K60" s="3" t="s">
        <v>94</v>
      </c>
    </row>
    <row r="61" spans="1:11" x14ac:dyDescent="0.35">
      <c r="A61" s="3" t="s">
        <v>122</v>
      </c>
      <c r="B61" s="3" t="s">
        <v>136</v>
      </c>
      <c r="C61" s="3">
        <v>11</v>
      </c>
      <c r="D61" s="3">
        <v>11</v>
      </c>
      <c r="E61" s="3">
        <v>11</v>
      </c>
      <c r="F61" s="3">
        <v>11</v>
      </c>
      <c r="G61" s="3">
        <v>11</v>
      </c>
      <c r="H61" s="3" t="s">
        <v>137</v>
      </c>
      <c r="I61" s="3" t="s">
        <v>14</v>
      </c>
      <c r="K61" s="3" t="s">
        <v>94</v>
      </c>
    </row>
    <row r="62" spans="1:11" ht="43.5" x14ac:dyDescent="0.35">
      <c r="A62" s="3" t="s">
        <v>40</v>
      </c>
      <c r="B62" s="3" t="s">
        <v>12</v>
      </c>
      <c r="C62" s="3" t="s">
        <v>97</v>
      </c>
      <c r="D62" s="3" t="s">
        <v>97</v>
      </c>
      <c r="E62" s="3" t="s">
        <v>97</v>
      </c>
      <c r="F62" s="3" t="s">
        <v>97</v>
      </c>
      <c r="G62" s="3" t="s">
        <v>97</v>
      </c>
      <c r="H62" s="3" t="s">
        <v>119</v>
      </c>
      <c r="I62" s="3" t="s">
        <v>16</v>
      </c>
    </row>
    <row r="63" spans="1:11" ht="43.5" x14ac:dyDescent="0.35">
      <c r="A63" s="3" t="s">
        <v>40</v>
      </c>
      <c r="B63" s="3" t="s">
        <v>41</v>
      </c>
      <c r="C63" s="3" t="s">
        <v>97</v>
      </c>
      <c r="D63" s="3" t="s">
        <v>97</v>
      </c>
      <c r="E63" s="3" t="s">
        <v>97</v>
      </c>
      <c r="F63" s="3" t="s">
        <v>97</v>
      </c>
      <c r="G63" s="3" t="s">
        <v>97</v>
      </c>
      <c r="H63" s="3" t="s">
        <v>120</v>
      </c>
      <c r="I63" s="3" t="s">
        <v>14</v>
      </c>
      <c r="J63" s="3" t="s">
        <v>66</v>
      </c>
    </row>
    <row r="64" spans="1:11" ht="43.5" x14ac:dyDescent="0.35">
      <c r="A64" s="3" t="s">
        <v>46</v>
      </c>
      <c r="B64" s="3" t="s">
        <v>11</v>
      </c>
      <c r="C64" s="3" t="s">
        <v>97</v>
      </c>
      <c r="D64" s="3" t="s">
        <v>97</v>
      </c>
      <c r="E64" s="3" t="s">
        <v>97</v>
      </c>
      <c r="F64" s="3" t="s">
        <v>97</v>
      </c>
      <c r="G64" s="3" t="s">
        <v>97</v>
      </c>
      <c r="H64" s="3" t="s">
        <v>119</v>
      </c>
      <c r="I64" s="3" t="s">
        <v>14</v>
      </c>
      <c r="J64" s="3" t="s">
        <v>49</v>
      </c>
    </row>
    <row r="65" spans="1:11" ht="29" x14ac:dyDescent="0.35">
      <c r="A65" s="3" t="s">
        <v>46</v>
      </c>
      <c r="B65" s="3" t="s">
        <v>61</v>
      </c>
      <c r="C65" s="3" t="s">
        <v>138</v>
      </c>
      <c r="D65" s="3" t="s">
        <v>138</v>
      </c>
      <c r="E65" s="3" t="s">
        <v>138</v>
      </c>
      <c r="F65" s="3" t="s">
        <v>138</v>
      </c>
      <c r="G65" s="3" t="s">
        <v>138</v>
      </c>
      <c r="H65" s="3" t="s">
        <v>119</v>
      </c>
      <c r="I65" s="3" t="s">
        <v>14</v>
      </c>
      <c r="J65" s="3" t="s">
        <v>62</v>
      </c>
    </row>
    <row r="66" spans="1:11" x14ac:dyDescent="0.35">
      <c r="A66" s="3" t="s">
        <v>46</v>
      </c>
      <c r="B66" s="3" t="s">
        <v>77</v>
      </c>
      <c r="C66" s="3">
        <v>0.121</v>
      </c>
      <c r="D66" s="3">
        <f>(Table1[[#This Row],[Value 2020]]+Table1[[#This Row],[Value 2030]])/2</f>
        <v>0.11</v>
      </c>
      <c r="E66" s="3">
        <v>9.9000000000000005E-2</v>
      </c>
      <c r="F66" s="3">
        <v>6.0999999999999999E-2</v>
      </c>
      <c r="G66" s="3">
        <v>4.5999999999999999E-2</v>
      </c>
      <c r="H66" s="3" t="s">
        <v>271</v>
      </c>
      <c r="I66" s="3" t="s">
        <v>14</v>
      </c>
      <c r="K66" s="8" t="s">
        <v>239</v>
      </c>
    </row>
    <row r="67" spans="1:11" x14ac:dyDescent="0.35">
      <c r="A67" s="3" t="s">
        <v>46</v>
      </c>
      <c r="B67" s="3" t="s">
        <v>78</v>
      </c>
      <c r="C67" s="3">
        <v>25</v>
      </c>
      <c r="E67" s="3">
        <v>30</v>
      </c>
      <c r="F67" s="3">
        <v>30</v>
      </c>
      <c r="G67" s="3">
        <v>30</v>
      </c>
      <c r="H67" s="3" t="s">
        <v>96</v>
      </c>
      <c r="I67" s="3" t="s">
        <v>14</v>
      </c>
      <c r="K67" s="8" t="s">
        <v>239</v>
      </c>
    </row>
    <row r="68" spans="1:11" x14ac:dyDescent="0.35">
      <c r="A68" s="3" t="s">
        <v>46</v>
      </c>
      <c r="B68" s="3" t="s">
        <v>24</v>
      </c>
      <c r="C68" s="3">
        <v>638.04</v>
      </c>
      <c r="E68" s="3">
        <v>531.70000000000005</v>
      </c>
      <c r="F68" s="3">
        <v>531.70000000000005</v>
      </c>
      <c r="G68" s="3">
        <v>425.36</v>
      </c>
      <c r="H68" s="3" t="s">
        <v>241</v>
      </c>
      <c r="I68" s="3" t="s">
        <v>14</v>
      </c>
      <c r="K68" s="3" t="s">
        <v>239</v>
      </c>
    </row>
    <row r="69" spans="1:11" x14ac:dyDescent="0.35">
      <c r="A69" s="3" t="s">
        <v>46</v>
      </c>
      <c r="B69" s="3" t="s">
        <v>236</v>
      </c>
      <c r="C69" s="9">
        <v>0.01</v>
      </c>
      <c r="D69" s="9">
        <v>0.01</v>
      </c>
      <c r="E69" s="9">
        <v>0.01</v>
      </c>
      <c r="F69" s="9">
        <v>0.01</v>
      </c>
      <c r="G69" s="9">
        <v>0.01</v>
      </c>
      <c r="H69" s="3" t="s">
        <v>242</v>
      </c>
      <c r="I69" s="3" t="s">
        <v>14</v>
      </c>
      <c r="J69" s="3" t="s">
        <v>243</v>
      </c>
      <c r="K69" s="3" t="s">
        <v>239</v>
      </c>
    </row>
    <row r="70" spans="1:11" x14ac:dyDescent="0.35">
      <c r="A70" s="3" t="s">
        <v>56</v>
      </c>
      <c r="B70" s="3" t="s">
        <v>12</v>
      </c>
      <c r="I70" s="3" t="s">
        <v>14</v>
      </c>
    </row>
    <row r="71" spans="1:11" x14ac:dyDescent="0.35">
      <c r="A71" s="3" t="s">
        <v>56</v>
      </c>
      <c r="B71" s="3" t="s">
        <v>41</v>
      </c>
      <c r="J71" s="3" t="s">
        <v>67</v>
      </c>
    </row>
    <row r="72" spans="1:11" x14ac:dyDescent="0.35">
      <c r="A72" s="3" t="s">
        <v>47</v>
      </c>
      <c r="B72" s="3" t="s">
        <v>61</v>
      </c>
      <c r="I72" s="3" t="s">
        <v>14</v>
      </c>
      <c r="J72" s="3" t="s">
        <v>63</v>
      </c>
    </row>
    <row r="73" spans="1:11" x14ac:dyDescent="0.35">
      <c r="A73" s="3" t="s">
        <v>47</v>
      </c>
      <c r="B73" s="3" t="s">
        <v>77</v>
      </c>
      <c r="C73" s="3">
        <v>0.01</v>
      </c>
      <c r="D73" s="3">
        <v>0.01</v>
      </c>
      <c r="E73" s="3">
        <v>0.01</v>
      </c>
      <c r="F73" s="3">
        <v>0.01</v>
      </c>
      <c r="G73" s="3">
        <v>0.01</v>
      </c>
      <c r="H73" s="3" t="s">
        <v>262</v>
      </c>
      <c r="I73" s="3" t="s">
        <v>14</v>
      </c>
      <c r="K73" s="8" t="s">
        <v>261</v>
      </c>
    </row>
    <row r="74" spans="1:11" x14ac:dyDescent="0.35">
      <c r="A74" s="3" t="s">
        <v>47</v>
      </c>
      <c r="B74" s="3" t="s">
        <v>78</v>
      </c>
      <c r="C74" s="3">
        <v>25</v>
      </c>
      <c r="I74" s="3" t="s">
        <v>14</v>
      </c>
    </row>
    <row r="75" spans="1:11" ht="29" x14ac:dyDescent="0.35">
      <c r="A75" s="3" t="s">
        <v>47</v>
      </c>
      <c r="B75" s="3" t="s">
        <v>24</v>
      </c>
      <c r="C75" s="9">
        <v>0.02</v>
      </c>
      <c r="D75" s="9">
        <v>0.02</v>
      </c>
      <c r="E75" s="9">
        <v>0.02</v>
      </c>
      <c r="F75" s="9">
        <v>0.02</v>
      </c>
      <c r="G75" s="9">
        <v>0.02</v>
      </c>
      <c r="H75" s="3" t="s">
        <v>259</v>
      </c>
      <c r="I75" s="3" t="s">
        <v>14</v>
      </c>
      <c r="K75" s="3" t="s">
        <v>260</v>
      </c>
    </row>
    <row r="76" spans="1:11" x14ac:dyDescent="0.35">
      <c r="A76" s="3" t="s">
        <v>47</v>
      </c>
      <c r="B76" s="3" t="s">
        <v>236</v>
      </c>
      <c r="C76" s="10">
        <v>9.5999999999999996E-6</v>
      </c>
      <c r="D76" s="10">
        <v>9.5999999999999996E-6</v>
      </c>
      <c r="E76" s="10">
        <v>9.5999999999999996E-6</v>
      </c>
      <c r="F76" s="10">
        <v>9.5999999999999996E-6</v>
      </c>
      <c r="G76" s="10">
        <v>9.5999999999999996E-6</v>
      </c>
      <c r="H76" s="3" t="s">
        <v>253</v>
      </c>
      <c r="I76" s="3" t="s">
        <v>14</v>
      </c>
      <c r="J76" s="3" t="s">
        <v>255</v>
      </c>
      <c r="K76" s="3" t="s">
        <v>254</v>
      </c>
    </row>
    <row r="77" spans="1:11" ht="29" x14ac:dyDescent="0.35">
      <c r="A77" s="3" t="s">
        <v>47</v>
      </c>
      <c r="B77" s="3" t="s">
        <v>251</v>
      </c>
      <c r="C77" s="10">
        <v>1.6000000000000001E-4</v>
      </c>
      <c r="D77" s="10">
        <v>1.6000000000000001E-4</v>
      </c>
      <c r="E77" s="10">
        <v>1.6000000000000001E-4</v>
      </c>
      <c r="F77" s="10">
        <v>1.6000000000000001E-4</v>
      </c>
      <c r="G77" s="10">
        <v>1.6000000000000001E-4</v>
      </c>
      <c r="H77" s="3" t="s">
        <v>257</v>
      </c>
      <c r="I77" s="3" t="s">
        <v>14</v>
      </c>
      <c r="J77" s="3" t="s">
        <v>258</v>
      </c>
      <c r="K77" s="3" t="s">
        <v>254</v>
      </c>
    </row>
    <row r="78" spans="1:11" ht="29" x14ac:dyDescent="0.35">
      <c r="A78" s="3" t="s">
        <v>47</v>
      </c>
      <c r="B78" t="s">
        <v>252</v>
      </c>
      <c r="C78" s="10">
        <v>1.6000000000000001E-4</v>
      </c>
      <c r="D78" s="10">
        <v>1.6000000000000001E-4</v>
      </c>
      <c r="E78" s="10">
        <v>1.6000000000000001E-4</v>
      </c>
      <c r="F78" s="10">
        <v>1.6000000000000001E-4</v>
      </c>
      <c r="G78" s="10">
        <v>1.6000000000000001E-4</v>
      </c>
      <c r="H78" s="3" t="s">
        <v>256</v>
      </c>
      <c r="I78" s="3" t="s">
        <v>14</v>
      </c>
      <c r="J78" s="3" t="s">
        <v>258</v>
      </c>
      <c r="K78" s="3" t="s">
        <v>254</v>
      </c>
    </row>
    <row r="79" spans="1:11" ht="43.5" x14ac:dyDescent="0.35">
      <c r="A79" s="3" t="s">
        <v>34</v>
      </c>
      <c r="B79" s="3" t="s">
        <v>11</v>
      </c>
      <c r="C79" s="3" t="s">
        <v>97</v>
      </c>
      <c r="D79" s="3" t="s">
        <v>97</v>
      </c>
      <c r="E79" s="3" t="s">
        <v>97</v>
      </c>
      <c r="F79" s="3" t="s">
        <v>97</v>
      </c>
      <c r="G79" s="3" t="s">
        <v>97</v>
      </c>
      <c r="H79" s="3" t="s">
        <v>98</v>
      </c>
      <c r="I79" s="3" t="s">
        <v>14</v>
      </c>
      <c r="J79" s="3" t="s">
        <v>44</v>
      </c>
    </row>
    <row r="80" spans="1:11" ht="58" x14ac:dyDescent="0.35">
      <c r="A80" s="3" t="s">
        <v>34</v>
      </c>
      <c r="B80" s="3" t="s">
        <v>11</v>
      </c>
      <c r="C80" s="3" t="s">
        <v>85</v>
      </c>
      <c r="D80" s="3" t="s">
        <v>85</v>
      </c>
      <c r="E80" s="3" t="s">
        <v>85</v>
      </c>
      <c r="F80" s="3" t="s">
        <v>85</v>
      </c>
      <c r="G80" s="3" t="s">
        <v>85</v>
      </c>
      <c r="H80" s="3" t="s">
        <v>93</v>
      </c>
      <c r="I80" s="3" t="s">
        <v>14</v>
      </c>
      <c r="J80" s="3" t="s">
        <v>45</v>
      </c>
    </row>
    <row r="81" spans="1:11" x14ac:dyDescent="0.35">
      <c r="A81" s="3" t="s">
        <v>34</v>
      </c>
      <c r="B81" s="3" t="s">
        <v>52</v>
      </c>
      <c r="C81" s="3">
        <v>1.4</v>
      </c>
      <c r="D81" s="3">
        <v>1.4</v>
      </c>
      <c r="E81" s="3">
        <v>1.4</v>
      </c>
      <c r="F81" s="3">
        <v>1.4</v>
      </c>
      <c r="G81" s="3">
        <v>1.4</v>
      </c>
      <c r="H81" s="3" t="s">
        <v>219</v>
      </c>
      <c r="I81" s="3" t="s">
        <v>14</v>
      </c>
      <c r="J81" s="3" t="s">
        <v>105</v>
      </c>
      <c r="K81" s="3" t="s">
        <v>94</v>
      </c>
    </row>
    <row r="82" spans="1:11" x14ac:dyDescent="0.35">
      <c r="A82" s="3" t="s">
        <v>34</v>
      </c>
      <c r="B82" s="3" t="s">
        <v>52</v>
      </c>
      <c r="C82" s="3">
        <v>6.4</v>
      </c>
      <c r="D82" s="3">
        <v>6.4</v>
      </c>
      <c r="E82" s="3">
        <v>6.4</v>
      </c>
      <c r="F82" s="3">
        <v>6.4</v>
      </c>
      <c r="G82" s="3">
        <v>6.4</v>
      </c>
      <c r="H82" s="3" t="s">
        <v>220</v>
      </c>
      <c r="I82" s="3" t="s">
        <v>14</v>
      </c>
      <c r="J82" s="3" t="s">
        <v>106</v>
      </c>
      <c r="K82" s="3" t="s">
        <v>94</v>
      </c>
    </row>
    <row r="83" spans="1:11" ht="29" x14ac:dyDescent="0.35">
      <c r="A83" s="3" t="s">
        <v>34</v>
      </c>
      <c r="B83" s="3" t="s">
        <v>52</v>
      </c>
      <c r="C83" s="3">
        <v>0.2</v>
      </c>
      <c r="D83" s="3">
        <v>0.2</v>
      </c>
      <c r="E83" s="3">
        <v>0.2</v>
      </c>
      <c r="F83" s="3">
        <v>0.2</v>
      </c>
      <c r="G83" s="3">
        <v>0.2</v>
      </c>
      <c r="H83" s="3" t="s">
        <v>221</v>
      </c>
      <c r="I83" s="3" t="s">
        <v>14</v>
      </c>
      <c r="J83" s="3" t="s">
        <v>104</v>
      </c>
      <c r="K83" s="3" t="s">
        <v>94</v>
      </c>
    </row>
    <row r="84" spans="1:11" x14ac:dyDescent="0.35">
      <c r="A84" s="3" t="s">
        <v>34</v>
      </c>
      <c r="B84" s="3" t="s">
        <v>52</v>
      </c>
      <c r="C84" s="3">
        <v>0.55000000000000004</v>
      </c>
      <c r="D84" s="3">
        <v>0.55000000000000004</v>
      </c>
      <c r="E84" s="3">
        <v>0.55000000000000004</v>
      </c>
      <c r="F84" s="3">
        <v>0.55000000000000004</v>
      </c>
      <c r="G84" s="3">
        <v>0.55000000000000004</v>
      </c>
      <c r="H84" s="3" t="s">
        <v>222</v>
      </c>
      <c r="I84" s="3" t="s">
        <v>14</v>
      </c>
      <c r="J84" s="3" t="s">
        <v>107</v>
      </c>
      <c r="K84" s="3" t="s">
        <v>94</v>
      </c>
    </row>
    <row r="85" spans="1:11" x14ac:dyDescent="0.35">
      <c r="A85" s="3" t="s">
        <v>34</v>
      </c>
      <c r="B85" s="3" t="s">
        <v>52</v>
      </c>
      <c r="C85" s="3">
        <v>0.1</v>
      </c>
      <c r="D85" s="3">
        <v>0.1</v>
      </c>
      <c r="E85" s="3">
        <v>0.1</v>
      </c>
      <c r="F85" s="3">
        <v>0.1</v>
      </c>
      <c r="G85" s="3">
        <v>0.1</v>
      </c>
      <c r="H85" s="3" t="s">
        <v>223</v>
      </c>
      <c r="I85" s="3" t="s">
        <v>14</v>
      </c>
      <c r="J85" s="3" t="s">
        <v>108</v>
      </c>
      <c r="K85" s="3" t="s">
        <v>94</v>
      </c>
    </row>
    <row r="86" spans="1:11" ht="29" x14ac:dyDescent="0.35">
      <c r="A86" s="3" t="s">
        <v>34</v>
      </c>
      <c r="B86" s="3" t="s">
        <v>52</v>
      </c>
      <c r="C86" s="3">
        <v>0.57999999999999996</v>
      </c>
      <c r="D86" s="3">
        <v>0.57999999999999996</v>
      </c>
      <c r="E86" s="3">
        <v>0.57999999999999996</v>
      </c>
      <c r="F86" s="3">
        <v>0.57999999999999996</v>
      </c>
      <c r="G86" s="3">
        <v>0.57999999999999996</v>
      </c>
      <c r="H86" s="3" t="s">
        <v>224</v>
      </c>
      <c r="I86" s="3" t="s">
        <v>14</v>
      </c>
      <c r="J86" s="3" t="s">
        <v>113</v>
      </c>
      <c r="K86" s="3" t="s">
        <v>94</v>
      </c>
    </row>
    <row r="87" spans="1:11" x14ac:dyDescent="0.35">
      <c r="A87" s="3" t="s">
        <v>34</v>
      </c>
      <c r="B87" s="3" t="s">
        <v>25</v>
      </c>
      <c r="C87" s="3">
        <v>0</v>
      </c>
      <c r="D87" s="3">
        <v>0</v>
      </c>
      <c r="E87" s="3">
        <v>0</v>
      </c>
      <c r="F87" s="3">
        <v>0</v>
      </c>
      <c r="G87" s="3">
        <v>0</v>
      </c>
      <c r="H87" s="3" t="s">
        <v>92</v>
      </c>
      <c r="I87" s="3" t="s">
        <v>14</v>
      </c>
      <c r="K87" s="3" t="s">
        <v>94</v>
      </c>
    </row>
    <row r="88" spans="1:11" x14ac:dyDescent="0.35">
      <c r="A88" s="3" t="s">
        <v>34</v>
      </c>
      <c r="B88" s="3" t="s">
        <v>24</v>
      </c>
      <c r="C88" s="3">
        <v>39</v>
      </c>
      <c r="D88" s="3">
        <v>39</v>
      </c>
      <c r="E88" s="3">
        <v>30</v>
      </c>
      <c r="F88" s="3">
        <v>30</v>
      </c>
      <c r="G88" s="3">
        <v>26</v>
      </c>
      <c r="H88" s="3" t="s">
        <v>114</v>
      </c>
      <c r="I88" s="3" t="s">
        <v>14</v>
      </c>
      <c r="J88" s="3" t="s">
        <v>81</v>
      </c>
      <c r="K88" s="3" t="s">
        <v>94</v>
      </c>
    </row>
    <row r="89" spans="1:11" ht="43.5" x14ac:dyDescent="0.35">
      <c r="A89" s="3" t="s">
        <v>34</v>
      </c>
      <c r="B89" s="3" t="s">
        <v>75</v>
      </c>
      <c r="C89" s="3" t="s">
        <v>97</v>
      </c>
      <c r="D89" s="3" t="s">
        <v>97</v>
      </c>
      <c r="E89" s="3" t="s">
        <v>97</v>
      </c>
      <c r="F89" s="3" t="s">
        <v>97</v>
      </c>
      <c r="G89" s="3" t="s">
        <v>97</v>
      </c>
      <c r="I89" s="3" t="s">
        <v>14</v>
      </c>
      <c r="J89" s="3" t="s">
        <v>76</v>
      </c>
    </row>
    <row r="90" spans="1:11" x14ac:dyDescent="0.35">
      <c r="A90" s="3" t="s">
        <v>34</v>
      </c>
      <c r="B90" s="3" t="s">
        <v>72</v>
      </c>
      <c r="C90" s="3">
        <v>1.35</v>
      </c>
      <c r="D90" s="3">
        <v>1.35</v>
      </c>
      <c r="E90" s="3">
        <v>1.0900000000000001</v>
      </c>
      <c r="F90" s="3">
        <v>0.96</v>
      </c>
      <c r="G90" s="3">
        <v>0.87</v>
      </c>
      <c r="H90" s="3" t="s">
        <v>95</v>
      </c>
      <c r="I90" s="3" t="s">
        <v>14</v>
      </c>
      <c r="K90" s="3" t="s">
        <v>94</v>
      </c>
    </row>
    <row r="91" spans="1:11" x14ac:dyDescent="0.35">
      <c r="A91" s="3" t="s">
        <v>34</v>
      </c>
      <c r="B91" s="3" t="s">
        <v>28</v>
      </c>
      <c r="C91" s="3">
        <v>30</v>
      </c>
      <c r="D91" s="3">
        <v>30</v>
      </c>
      <c r="E91" s="3">
        <v>30</v>
      </c>
      <c r="F91" s="3">
        <v>30</v>
      </c>
      <c r="G91" s="3">
        <v>30</v>
      </c>
      <c r="H91" s="3" t="s">
        <v>96</v>
      </c>
      <c r="I91" s="3" t="s">
        <v>14</v>
      </c>
      <c r="K91" s="3" t="s">
        <v>94</v>
      </c>
    </row>
    <row r="92" spans="1:11" x14ac:dyDescent="0.35">
      <c r="A92" s="3" t="s">
        <v>34</v>
      </c>
      <c r="B92" s="3" t="s">
        <v>83</v>
      </c>
      <c r="C92" s="3">
        <v>50</v>
      </c>
      <c r="D92" s="3">
        <v>50</v>
      </c>
      <c r="E92" s="3">
        <v>50</v>
      </c>
      <c r="F92" s="3">
        <v>50</v>
      </c>
      <c r="G92" s="3">
        <v>50</v>
      </c>
      <c r="H92" s="3" t="s">
        <v>99</v>
      </c>
      <c r="I92" s="3" t="s">
        <v>14</v>
      </c>
      <c r="K92" s="3" t="s">
        <v>100</v>
      </c>
    </row>
    <row r="93" spans="1:11" x14ac:dyDescent="0.35">
      <c r="A93" s="3" t="s">
        <v>34</v>
      </c>
      <c r="B93" s="3" t="s">
        <v>84</v>
      </c>
      <c r="C93" s="3">
        <v>50</v>
      </c>
      <c r="D93" s="3">
        <v>50</v>
      </c>
      <c r="E93" s="3">
        <v>50</v>
      </c>
      <c r="F93" s="3">
        <v>50</v>
      </c>
      <c r="G93" s="3">
        <v>50</v>
      </c>
      <c r="H93" s="3" t="s">
        <v>99</v>
      </c>
      <c r="I93" s="3" t="s">
        <v>14</v>
      </c>
      <c r="K93" s="3" t="s">
        <v>100</v>
      </c>
    </row>
    <row r="94" spans="1:11" x14ac:dyDescent="0.35">
      <c r="A94" s="3" t="s">
        <v>34</v>
      </c>
      <c r="B94" s="3" t="s">
        <v>82</v>
      </c>
      <c r="C94" s="3" t="s">
        <v>101</v>
      </c>
      <c r="D94" s="3" t="s">
        <v>101</v>
      </c>
      <c r="E94" s="3" t="s">
        <v>101</v>
      </c>
      <c r="F94" s="3" t="s">
        <v>101</v>
      </c>
      <c r="G94" s="3" t="s">
        <v>101</v>
      </c>
      <c r="H94" s="3" t="s">
        <v>102</v>
      </c>
      <c r="I94" s="3" t="s">
        <v>21</v>
      </c>
      <c r="J94" s="3" t="s">
        <v>103</v>
      </c>
      <c r="K94" s="3" t="s">
        <v>94</v>
      </c>
    </row>
    <row r="95" spans="1:11" x14ac:dyDescent="0.35">
      <c r="A95" s="3" t="s">
        <v>34</v>
      </c>
      <c r="B95" s="3" t="s">
        <v>115</v>
      </c>
      <c r="I95" s="3" t="s">
        <v>14</v>
      </c>
      <c r="J95" s="3" t="s">
        <v>117</v>
      </c>
    </row>
    <row r="96" spans="1:11" x14ac:dyDescent="0.35">
      <c r="A96" s="3" t="s">
        <v>34</v>
      </c>
      <c r="B96" s="3" t="s">
        <v>116</v>
      </c>
      <c r="I96" s="3" t="s">
        <v>14</v>
      </c>
      <c r="J96" s="3" t="s">
        <v>118</v>
      </c>
    </row>
    <row r="97" spans="1:11" x14ac:dyDescent="0.35">
      <c r="A97" s="3" t="s">
        <v>34</v>
      </c>
      <c r="B97" s="3" t="s">
        <v>136</v>
      </c>
      <c r="C97" s="3">
        <v>3</v>
      </c>
      <c r="D97" s="3">
        <v>3</v>
      </c>
      <c r="E97" s="3">
        <v>3</v>
      </c>
      <c r="F97" s="3">
        <v>3</v>
      </c>
      <c r="G97" s="3">
        <v>3</v>
      </c>
      <c r="H97" s="3" t="s">
        <v>109</v>
      </c>
      <c r="J97" s="3" t="s">
        <v>110</v>
      </c>
      <c r="K97" s="3" t="s">
        <v>94</v>
      </c>
    </row>
    <row r="98" spans="1:11" x14ac:dyDescent="0.35">
      <c r="A98" s="3" t="s">
        <v>34</v>
      </c>
      <c r="C98" s="3">
        <v>19.899999999999999</v>
      </c>
      <c r="D98" s="3">
        <v>19.899999999999999</v>
      </c>
      <c r="E98" s="3">
        <v>19.899999999999999</v>
      </c>
      <c r="F98" s="3">
        <v>19.899999999999999</v>
      </c>
      <c r="G98" s="3">
        <v>19.899999999999999</v>
      </c>
      <c r="H98" s="3" t="s">
        <v>111</v>
      </c>
      <c r="J98" s="3" t="s">
        <v>112</v>
      </c>
      <c r="K98" s="3" t="s">
        <v>94</v>
      </c>
    </row>
    <row r="99" spans="1:11" ht="29" x14ac:dyDescent="0.35">
      <c r="A99" s="3" t="s">
        <v>183</v>
      </c>
      <c r="B99" s="3" t="s">
        <v>52</v>
      </c>
      <c r="C99" s="3" t="s">
        <v>184</v>
      </c>
      <c r="E99" s="3" t="s">
        <v>184</v>
      </c>
      <c r="G99" s="3" t="s">
        <v>184</v>
      </c>
      <c r="H99" s="3" t="s">
        <v>185</v>
      </c>
      <c r="I99" s="3" t="s">
        <v>14</v>
      </c>
      <c r="K99" s="3" t="s">
        <v>215</v>
      </c>
    </row>
    <row r="100" spans="1:11" ht="29" x14ac:dyDescent="0.35">
      <c r="A100" s="3" t="s">
        <v>183</v>
      </c>
      <c r="B100" s="3" t="s">
        <v>74</v>
      </c>
      <c r="C100" s="3">
        <v>50</v>
      </c>
      <c r="E100" s="3">
        <v>50</v>
      </c>
      <c r="G100" s="3">
        <v>50</v>
      </c>
      <c r="H100" s="3" t="s">
        <v>186</v>
      </c>
      <c r="I100" s="3" t="s">
        <v>14</v>
      </c>
      <c r="K100" s="3" t="s">
        <v>215</v>
      </c>
    </row>
    <row r="101" spans="1:11" ht="29" x14ac:dyDescent="0.35">
      <c r="A101" s="3" t="s">
        <v>183</v>
      </c>
      <c r="B101" s="3" t="s">
        <v>73</v>
      </c>
      <c r="C101" s="3">
        <v>10.7</v>
      </c>
      <c r="E101" s="3">
        <v>10.199999999999999</v>
      </c>
      <c r="G101" s="3">
        <v>9.8000000000000007</v>
      </c>
      <c r="H101" s="3" t="s">
        <v>147</v>
      </c>
      <c r="I101" s="3" t="s">
        <v>14</v>
      </c>
      <c r="J101" s="3" t="s">
        <v>187</v>
      </c>
      <c r="K101" s="3" t="s">
        <v>215</v>
      </c>
    </row>
    <row r="102" spans="1:11" ht="29" x14ac:dyDescent="0.35">
      <c r="A102" s="3" t="s">
        <v>183</v>
      </c>
      <c r="B102" s="3" t="s">
        <v>73</v>
      </c>
      <c r="C102" s="3">
        <v>7.1</v>
      </c>
      <c r="E102" s="3">
        <v>6.8</v>
      </c>
      <c r="G102" s="3">
        <v>6.5</v>
      </c>
      <c r="H102" s="3" t="s">
        <v>147</v>
      </c>
      <c r="I102" s="3" t="s">
        <v>14</v>
      </c>
      <c r="J102" s="3" t="s">
        <v>188</v>
      </c>
      <c r="K102" s="3" t="s">
        <v>215</v>
      </c>
    </row>
    <row r="103" spans="1:11" ht="29" x14ac:dyDescent="0.35">
      <c r="A103" s="3" t="s">
        <v>183</v>
      </c>
      <c r="B103" s="3" t="s">
        <v>73</v>
      </c>
      <c r="C103" s="3">
        <v>3</v>
      </c>
      <c r="E103" s="3">
        <v>2.9</v>
      </c>
      <c r="G103" s="3">
        <v>2.7</v>
      </c>
      <c r="H103" s="3" t="s">
        <v>147</v>
      </c>
      <c r="I103" s="3" t="s">
        <v>14</v>
      </c>
      <c r="J103" s="3" t="s">
        <v>189</v>
      </c>
      <c r="K103" s="3" t="s">
        <v>215</v>
      </c>
    </row>
    <row r="104" spans="1:11" ht="29" x14ac:dyDescent="0.35">
      <c r="A104" s="3" t="s">
        <v>183</v>
      </c>
      <c r="B104" s="3" t="s">
        <v>73</v>
      </c>
      <c r="C104" s="3">
        <v>1.4</v>
      </c>
      <c r="E104" s="3">
        <v>1.3</v>
      </c>
      <c r="G104" s="3">
        <v>1.3</v>
      </c>
      <c r="H104" s="3" t="s">
        <v>147</v>
      </c>
      <c r="I104" s="3" t="s">
        <v>14</v>
      </c>
      <c r="J104" s="3" t="s">
        <v>190</v>
      </c>
      <c r="K104" s="3" t="s">
        <v>215</v>
      </c>
    </row>
    <row r="105" spans="1:11" ht="29" x14ac:dyDescent="0.35">
      <c r="A105" s="3" t="s">
        <v>183</v>
      </c>
      <c r="B105" s="3" t="s">
        <v>73</v>
      </c>
      <c r="C105" s="3">
        <v>0.7</v>
      </c>
      <c r="E105" s="3">
        <v>0.7</v>
      </c>
      <c r="G105" s="3">
        <v>0.7</v>
      </c>
      <c r="H105" s="3" t="s">
        <v>147</v>
      </c>
      <c r="I105" s="3" t="s">
        <v>14</v>
      </c>
      <c r="J105" s="3" t="s">
        <v>191</v>
      </c>
      <c r="K105" s="3" t="s">
        <v>215</v>
      </c>
    </row>
    <row r="106" spans="1:11" ht="29" x14ac:dyDescent="0.35">
      <c r="A106" s="3" t="s">
        <v>183</v>
      </c>
      <c r="B106" s="3" t="s">
        <v>73</v>
      </c>
      <c r="C106" s="3">
        <v>0.4</v>
      </c>
      <c r="E106" s="3">
        <v>0.4</v>
      </c>
      <c r="G106" s="3">
        <v>0.4</v>
      </c>
      <c r="H106" s="3" t="s">
        <v>147</v>
      </c>
      <c r="I106" s="3" t="s">
        <v>14</v>
      </c>
      <c r="J106" s="3" t="s">
        <v>148</v>
      </c>
      <c r="K106" s="3" t="s">
        <v>215</v>
      </c>
    </row>
    <row r="107" spans="1:11" ht="29" x14ac:dyDescent="0.35">
      <c r="A107" s="3" t="s">
        <v>183</v>
      </c>
      <c r="B107" s="3" t="s">
        <v>73</v>
      </c>
      <c r="C107" s="3">
        <v>0.3</v>
      </c>
      <c r="E107" s="3">
        <v>0.2</v>
      </c>
      <c r="G107" s="3">
        <v>0.2</v>
      </c>
      <c r="H107" s="3" t="s">
        <v>147</v>
      </c>
      <c r="I107" s="3" t="s">
        <v>14</v>
      </c>
      <c r="J107" s="3" t="s">
        <v>192</v>
      </c>
      <c r="K107" s="3" t="s">
        <v>215</v>
      </c>
    </row>
    <row r="108" spans="1:11" ht="29" x14ac:dyDescent="0.35">
      <c r="A108" s="3" t="s">
        <v>183</v>
      </c>
      <c r="B108" s="3" t="s">
        <v>73</v>
      </c>
      <c r="C108" s="3">
        <v>0.2</v>
      </c>
      <c r="E108" s="3">
        <v>0.2</v>
      </c>
      <c r="G108" s="3">
        <v>0.2</v>
      </c>
      <c r="H108" s="3" t="s">
        <v>147</v>
      </c>
      <c r="I108" s="3" t="s">
        <v>14</v>
      </c>
      <c r="J108" s="3" t="s">
        <v>193</v>
      </c>
      <c r="K108" s="3" t="s">
        <v>215</v>
      </c>
    </row>
    <row r="109" spans="1:11" ht="29" x14ac:dyDescent="0.35">
      <c r="A109" s="3" t="s">
        <v>183</v>
      </c>
      <c r="B109" s="3" t="s">
        <v>24</v>
      </c>
      <c r="C109" s="3">
        <v>106</v>
      </c>
      <c r="E109" s="3">
        <v>106</v>
      </c>
      <c r="G109" s="3">
        <v>106</v>
      </c>
      <c r="H109" s="3" t="s">
        <v>194</v>
      </c>
      <c r="I109" s="3" t="s">
        <v>14</v>
      </c>
      <c r="J109" s="3" t="s">
        <v>272</v>
      </c>
      <c r="K109" s="3" t="s">
        <v>215</v>
      </c>
    </row>
    <row r="110" spans="1:11" ht="29" x14ac:dyDescent="0.35">
      <c r="A110" s="3" t="s">
        <v>183</v>
      </c>
      <c r="B110" s="3" t="s">
        <v>25</v>
      </c>
      <c r="C110" s="3">
        <v>0</v>
      </c>
      <c r="E110" s="3">
        <v>0</v>
      </c>
      <c r="G110" s="3">
        <v>0</v>
      </c>
      <c r="H110" s="3" t="s">
        <v>195</v>
      </c>
      <c r="I110" s="3" t="s">
        <v>14</v>
      </c>
      <c r="J110" s="3" t="s">
        <v>273</v>
      </c>
      <c r="K110" s="3" t="s">
        <v>215</v>
      </c>
    </row>
    <row r="111" spans="1:11" x14ac:dyDescent="0.35">
      <c r="A111" s="3" t="s">
        <v>79</v>
      </c>
      <c r="B111" s="3" t="s">
        <v>136</v>
      </c>
      <c r="C111" s="3">
        <v>3</v>
      </c>
      <c r="E111" s="3">
        <v>2</v>
      </c>
      <c r="F111" s="3">
        <v>1.5</v>
      </c>
      <c r="G111" s="3">
        <v>1</v>
      </c>
      <c r="H111" s="3" t="s">
        <v>240</v>
      </c>
      <c r="I111" s="3" t="s">
        <v>14</v>
      </c>
      <c r="K111" s="3" t="s">
        <v>239</v>
      </c>
    </row>
    <row r="112" spans="1:11" x14ac:dyDescent="0.35">
      <c r="A112" s="3" t="s">
        <v>79</v>
      </c>
      <c r="B112" s="3" t="s">
        <v>50</v>
      </c>
      <c r="I112" s="3" t="s">
        <v>14</v>
      </c>
      <c r="J112" s="3" t="s">
        <v>55</v>
      </c>
    </row>
    <row r="113" spans="1:11" ht="29" x14ac:dyDescent="0.35">
      <c r="A113" s="3" t="s">
        <v>79</v>
      </c>
      <c r="B113" s="3" t="s">
        <v>52</v>
      </c>
      <c r="C113" s="3" t="s">
        <v>150</v>
      </c>
      <c r="E113" s="3" t="s">
        <v>157</v>
      </c>
      <c r="G113" s="3" t="s">
        <v>164</v>
      </c>
      <c r="H113" s="3" t="s">
        <v>149</v>
      </c>
      <c r="I113" s="3" t="s">
        <v>14</v>
      </c>
      <c r="J113" s="3" t="s">
        <v>169</v>
      </c>
      <c r="K113" s="3" t="s">
        <v>215</v>
      </c>
    </row>
    <row r="114" spans="1:11" ht="29" x14ac:dyDescent="0.35">
      <c r="A114" s="3" t="s">
        <v>79</v>
      </c>
      <c r="B114" s="3" t="s">
        <v>52</v>
      </c>
      <c r="C114" s="3" t="s">
        <v>151</v>
      </c>
      <c r="E114" s="3" t="s">
        <v>158</v>
      </c>
      <c r="G114" s="3" t="s">
        <v>165</v>
      </c>
      <c r="H114" s="3" t="s">
        <v>149</v>
      </c>
      <c r="I114" s="3" t="s">
        <v>14</v>
      </c>
      <c r="J114" s="3" t="s">
        <v>170</v>
      </c>
      <c r="K114" s="3" t="s">
        <v>215</v>
      </c>
    </row>
    <row r="115" spans="1:11" ht="29" x14ac:dyDescent="0.35">
      <c r="A115" s="3" t="s">
        <v>79</v>
      </c>
      <c r="B115" s="3" t="s">
        <v>52</v>
      </c>
      <c r="C115" s="3" t="s">
        <v>153</v>
      </c>
      <c r="E115" s="3" t="s">
        <v>159</v>
      </c>
      <c r="G115" s="3" t="s">
        <v>166</v>
      </c>
      <c r="H115" s="3" t="s">
        <v>149</v>
      </c>
      <c r="I115" s="3" t="s">
        <v>14</v>
      </c>
      <c r="J115" s="3" t="s">
        <v>171</v>
      </c>
      <c r="K115" s="3" t="s">
        <v>215</v>
      </c>
    </row>
    <row r="116" spans="1:11" ht="29" x14ac:dyDescent="0.35">
      <c r="A116" s="3" t="s">
        <v>79</v>
      </c>
      <c r="B116" s="3" t="s">
        <v>52</v>
      </c>
      <c r="C116" s="3" t="s">
        <v>152</v>
      </c>
      <c r="E116" s="3" t="s">
        <v>160</v>
      </c>
      <c r="G116" s="3" t="s">
        <v>167</v>
      </c>
      <c r="H116" s="3" t="s">
        <v>149</v>
      </c>
      <c r="I116" s="3" t="s">
        <v>14</v>
      </c>
      <c r="J116" s="3" t="s">
        <v>172</v>
      </c>
      <c r="K116" s="3" t="s">
        <v>215</v>
      </c>
    </row>
    <row r="117" spans="1:11" ht="29" x14ac:dyDescent="0.35">
      <c r="A117" s="3" t="s">
        <v>79</v>
      </c>
      <c r="B117" s="3" t="s">
        <v>52</v>
      </c>
      <c r="C117" s="3" t="s">
        <v>154</v>
      </c>
      <c r="E117" s="3" t="s">
        <v>161</v>
      </c>
      <c r="G117" s="3" t="s">
        <v>168</v>
      </c>
      <c r="H117" s="3" t="s">
        <v>149</v>
      </c>
      <c r="I117" s="3" t="s">
        <v>14</v>
      </c>
      <c r="J117" s="3" t="s">
        <v>173</v>
      </c>
      <c r="K117" s="3" t="s">
        <v>215</v>
      </c>
    </row>
    <row r="118" spans="1:11" ht="29" x14ac:dyDescent="0.35">
      <c r="A118" s="3" t="s">
        <v>79</v>
      </c>
      <c r="B118" s="3" t="s">
        <v>52</v>
      </c>
      <c r="C118" s="3" t="s">
        <v>155</v>
      </c>
      <c r="E118" s="3" t="s">
        <v>162</v>
      </c>
      <c r="G118" s="3" t="s">
        <v>144</v>
      </c>
      <c r="H118" s="3" t="s">
        <v>149</v>
      </c>
      <c r="I118" s="3" t="s">
        <v>14</v>
      </c>
      <c r="J118" s="3" t="s">
        <v>174</v>
      </c>
      <c r="K118" s="3" t="s">
        <v>215</v>
      </c>
    </row>
    <row r="119" spans="1:11" ht="29" x14ac:dyDescent="0.35">
      <c r="A119" s="3" t="s">
        <v>79</v>
      </c>
      <c r="B119" s="3" t="s">
        <v>52</v>
      </c>
      <c r="C119" s="3" t="s">
        <v>156</v>
      </c>
      <c r="E119" s="3" t="s">
        <v>163</v>
      </c>
      <c r="G119" s="3">
        <v>1.3</v>
      </c>
      <c r="H119" s="3" t="s">
        <v>149</v>
      </c>
      <c r="I119" s="3" t="s">
        <v>14</v>
      </c>
      <c r="J119" s="3" t="s">
        <v>175</v>
      </c>
      <c r="K119" s="3" t="s">
        <v>215</v>
      </c>
    </row>
    <row r="120" spans="1:11" ht="29" x14ac:dyDescent="0.35">
      <c r="A120" s="3" t="s">
        <v>79</v>
      </c>
      <c r="B120" s="3" t="s">
        <v>73</v>
      </c>
      <c r="C120" s="3" t="s">
        <v>139</v>
      </c>
      <c r="E120" s="3" t="s">
        <v>143</v>
      </c>
      <c r="G120" s="3" t="s">
        <v>145</v>
      </c>
      <c r="H120" s="3" t="s">
        <v>147</v>
      </c>
      <c r="I120" s="3" t="s">
        <v>14</v>
      </c>
      <c r="J120" s="3" t="s">
        <v>176</v>
      </c>
      <c r="K120" s="3" t="s">
        <v>215</v>
      </c>
    </row>
    <row r="121" spans="1:11" ht="29" x14ac:dyDescent="0.35">
      <c r="A121" s="3" t="s">
        <v>79</v>
      </c>
      <c r="B121" s="3" t="s">
        <v>73</v>
      </c>
      <c r="C121" s="3" t="s">
        <v>140</v>
      </c>
      <c r="E121" s="3" t="s">
        <v>144</v>
      </c>
      <c r="G121" s="3" t="s">
        <v>146</v>
      </c>
      <c r="H121" s="3" t="s">
        <v>147</v>
      </c>
      <c r="I121" s="3" t="s">
        <v>14</v>
      </c>
      <c r="J121" s="3" t="s">
        <v>170</v>
      </c>
      <c r="K121" s="3" t="s">
        <v>215</v>
      </c>
    </row>
    <row r="122" spans="1:11" ht="29" x14ac:dyDescent="0.35">
      <c r="A122" s="3" t="s">
        <v>79</v>
      </c>
      <c r="B122" s="3" t="s">
        <v>73</v>
      </c>
      <c r="C122" s="3" t="s">
        <v>141</v>
      </c>
      <c r="E122" s="3" t="s">
        <v>141</v>
      </c>
      <c r="G122" s="3">
        <v>1.1000000000000001</v>
      </c>
      <c r="H122" s="3" t="s">
        <v>147</v>
      </c>
      <c r="I122" s="3" t="s">
        <v>14</v>
      </c>
      <c r="J122" s="3" t="s">
        <v>171</v>
      </c>
      <c r="K122" s="3" t="s">
        <v>215</v>
      </c>
    </row>
    <row r="123" spans="1:11" ht="29" x14ac:dyDescent="0.35">
      <c r="A123" s="3" t="s">
        <v>79</v>
      </c>
      <c r="B123" s="3" t="s">
        <v>73</v>
      </c>
      <c r="C123" s="3" t="s">
        <v>142</v>
      </c>
      <c r="E123" s="3">
        <v>0.7</v>
      </c>
      <c r="G123" s="3">
        <v>0.7</v>
      </c>
      <c r="H123" s="3" t="s">
        <v>147</v>
      </c>
      <c r="I123" s="3" t="s">
        <v>14</v>
      </c>
      <c r="J123" s="3" t="s">
        <v>177</v>
      </c>
      <c r="K123" s="3" t="s">
        <v>215</v>
      </c>
    </row>
    <row r="124" spans="1:11" ht="29" x14ac:dyDescent="0.35">
      <c r="A124" s="3" t="s">
        <v>79</v>
      </c>
      <c r="B124" s="3" t="s">
        <v>73</v>
      </c>
      <c r="C124" s="3">
        <v>0.4</v>
      </c>
      <c r="E124" s="3">
        <v>0.4</v>
      </c>
      <c r="G124" s="3">
        <v>0.4</v>
      </c>
      <c r="H124" s="3" t="s">
        <v>147</v>
      </c>
      <c r="I124" s="3" t="s">
        <v>14</v>
      </c>
      <c r="J124" s="3" t="s">
        <v>178</v>
      </c>
      <c r="K124" s="3" t="s">
        <v>215</v>
      </c>
    </row>
    <row r="125" spans="1:11" ht="29" x14ac:dyDescent="0.35">
      <c r="A125" s="3" t="s">
        <v>79</v>
      </c>
      <c r="B125" s="3" t="s">
        <v>73</v>
      </c>
      <c r="C125" s="3">
        <v>0.2</v>
      </c>
      <c r="E125" s="3">
        <v>0.2</v>
      </c>
      <c r="G125" s="3">
        <v>0.2</v>
      </c>
      <c r="H125" s="3" t="s">
        <v>147</v>
      </c>
      <c r="I125" s="3" t="s">
        <v>14</v>
      </c>
      <c r="J125" s="3" t="s">
        <v>179</v>
      </c>
      <c r="K125" s="3" t="s">
        <v>215</v>
      </c>
    </row>
    <row r="126" spans="1:11" ht="29" x14ac:dyDescent="0.35">
      <c r="A126" s="3" t="s">
        <v>79</v>
      </c>
      <c r="B126" s="3" t="s">
        <v>74</v>
      </c>
      <c r="C126" s="3">
        <v>50</v>
      </c>
      <c r="E126" s="3">
        <v>50</v>
      </c>
      <c r="G126" s="3">
        <v>50</v>
      </c>
      <c r="H126" s="3" t="s">
        <v>96</v>
      </c>
      <c r="I126" s="3" t="s">
        <v>14</v>
      </c>
      <c r="K126" s="3" t="s">
        <v>215</v>
      </c>
    </row>
    <row r="127" spans="1:11" ht="29" x14ac:dyDescent="0.35">
      <c r="A127" s="3" t="s">
        <v>79</v>
      </c>
      <c r="B127" s="3" t="s">
        <v>24</v>
      </c>
      <c r="C127" s="3">
        <v>0.5</v>
      </c>
      <c r="E127" s="3">
        <v>0.27</v>
      </c>
      <c r="G127" s="3">
        <v>0.2</v>
      </c>
      <c r="H127" s="3" t="s">
        <v>180</v>
      </c>
      <c r="I127" s="3" t="s">
        <v>14</v>
      </c>
      <c r="J127" s="3" t="s">
        <v>181</v>
      </c>
      <c r="K127" s="3" t="s">
        <v>215</v>
      </c>
    </row>
    <row r="128" spans="1:11" ht="29" x14ac:dyDescent="0.35">
      <c r="A128" s="3" t="s">
        <v>79</v>
      </c>
      <c r="B128" s="3" t="s">
        <v>25</v>
      </c>
      <c r="C128" s="3">
        <v>0</v>
      </c>
      <c r="E128" s="3">
        <v>0</v>
      </c>
      <c r="G128" s="3">
        <v>0</v>
      </c>
      <c r="H128" s="3" t="s">
        <v>196</v>
      </c>
      <c r="I128" s="3" t="s">
        <v>14</v>
      </c>
      <c r="K128" s="3" t="s">
        <v>215</v>
      </c>
    </row>
    <row r="129" spans="1:11" x14ac:dyDescent="0.35">
      <c r="A129" s="3" t="s">
        <v>79</v>
      </c>
      <c r="B129" s="3" t="s">
        <v>237</v>
      </c>
      <c r="C129" s="9">
        <v>0.88</v>
      </c>
      <c r="E129" s="9">
        <v>0.89</v>
      </c>
      <c r="F129" s="9">
        <v>0.9</v>
      </c>
      <c r="G129" s="9">
        <v>0.9</v>
      </c>
      <c r="H129" s="3" t="s">
        <v>225</v>
      </c>
      <c r="I129" s="3" t="s">
        <v>14</v>
      </c>
      <c r="J129" s="3" t="s">
        <v>238</v>
      </c>
      <c r="K129" s="8" t="s">
        <v>239</v>
      </c>
    </row>
    <row r="130" spans="1:11" x14ac:dyDescent="0.35">
      <c r="A130" s="3" t="s">
        <v>80</v>
      </c>
      <c r="B130" s="3" t="s">
        <v>237</v>
      </c>
      <c r="C130" s="9"/>
      <c r="E130" s="9"/>
      <c r="F130" s="9"/>
      <c r="G130" s="9"/>
      <c r="K130" s="8"/>
    </row>
    <row r="131" spans="1:11" x14ac:dyDescent="0.35">
      <c r="A131" s="3" t="s">
        <v>80</v>
      </c>
      <c r="B131" s="3" t="s">
        <v>73</v>
      </c>
      <c r="I131" s="3" t="s">
        <v>14</v>
      </c>
    </row>
    <row r="132" spans="1:11" x14ac:dyDescent="0.35">
      <c r="A132" s="3" t="s">
        <v>80</v>
      </c>
      <c r="B132" s="3" t="s">
        <v>74</v>
      </c>
      <c r="I132" s="3" t="s">
        <v>14</v>
      </c>
    </row>
    <row r="133" spans="1:11" ht="29" x14ac:dyDescent="0.35">
      <c r="A133" s="3" t="s">
        <v>36</v>
      </c>
      <c r="B133" s="3" t="s">
        <v>73</v>
      </c>
      <c r="C133" s="5" t="s">
        <v>198</v>
      </c>
      <c r="E133" s="5" t="s">
        <v>198</v>
      </c>
      <c r="G133" s="5" t="s">
        <v>198</v>
      </c>
      <c r="H133" s="3" t="s">
        <v>197</v>
      </c>
      <c r="I133" s="3" t="s">
        <v>14</v>
      </c>
      <c r="J133" s="3" t="s">
        <v>202</v>
      </c>
      <c r="K133" s="3" t="s">
        <v>215</v>
      </c>
    </row>
    <row r="134" spans="1:11" ht="29" x14ac:dyDescent="0.35">
      <c r="A134" s="3" t="s">
        <v>36</v>
      </c>
      <c r="B134" s="3" t="s">
        <v>73</v>
      </c>
      <c r="C134" s="5" t="s">
        <v>199</v>
      </c>
      <c r="E134" s="5" t="s">
        <v>199</v>
      </c>
      <c r="G134" s="5" t="s">
        <v>199</v>
      </c>
      <c r="H134" s="3" t="s">
        <v>197</v>
      </c>
      <c r="I134" s="3" t="s">
        <v>14</v>
      </c>
      <c r="J134" s="3" t="s">
        <v>203</v>
      </c>
      <c r="K134" s="3" t="s">
        <v>215</v>
      </c>
    </row>
    <row r="135" spans="1:11" ht="29" x14ac:dyDescent="0.35">
      <c r="A135" s="3" t="s">
        <v>36</v>
      </c>
      <c r="B135" s="3" t="s">
        <v>73</v>
      </c>
      <c r="C135" s="5" t="s">
        <v>200</v>
      </c>
      <c r="E135" s="5" t="s">
        <v>200</v>
      </c>
      <c r="G135" s="5" t="s">
        <v>200</v>
      </c>
      <c r="H135" s="3" t="s">
        <v>197</v>
      </c>
      <c r="I135" s="3" t="s">
        <v>14</v>
      </c>
      <c r="J135" s="3" t="s">
        <v>204</v>
      </c>
      <c r="K135" s="3" t="s">
        <v>215</v>
      </c>
    </row>
    <row r="136" spans="1:11" ht="29" x14ac:dyDescent="0.35">
      <c r="A136" s="3" t="s">
        <v>36</v>
      </c>
      <c r="B136" s="3" t="s">
        <v>73</v>
      </c>
      <c r="C136" s="5" t="s">
        <v>201</v>
      </c>
      <c r="E136" s="5" t="s">
        <v>201</v>
      </c>
      <c r="G136" s="5" t="s">
        <v>201</v>
      </c>
      <c r="H136" s="3" t="s">
        <v>197</v>
      </c>
      <c r="I136" s="3" t="s">
        <v>14</v>
      </c>
      <c r="J136" s="3" t="s">
        <v>205</v>
      </c>
      <c r="K136" s="3" t="s">
        <v>215</v>
      </c>
    </row>
    <row r="137" spans="1:11" x14ac:dyDescent="0.35">
      <c r="A137" s="3" t="s">
        <v>36</v>
      </c>
      <c r="B137" s="3" t="s">
        <v>74</v>
      </c>
      <c r="C137" s="3">
        <v>40</v>
      </c>
      <c r="E137" s="3">
        <v>40</v>
      </c>
      <c r="G137" s="3">
        <v>40</v>
      </c>
      <c r="H137" s="3" t="s">
        <v>186</v>
      </c>
      <c r="I137" s="3" t="s">
        <v>14</v>
      </c>
    </row>
    <row r="138" spans="1:11" x14ac:dyDescent="0.35">
      <c r="A138" s="3" t="s">
        <v>36</v>
      </c>
      <c r="B138" s="3" t="s">
        <v>24</v>
      </c>
      <c r="C138" s="3">
        <v>3398</v>
      </c>
      <c r="E138" s="3">
        <v>3562</v>
      </c>
      <c r="G138" s="3">
        <v>3735</v>
      </c>
      <c r="H138" s="3" t="s">
        <v>195</v>
      </c>
      <c r="I138" s="3" t="s">
        <v>14</v>
      </c>
    </row>
    <row r="139" spans="1:11" x14ac:dyDescent="0.35">
      <c r="A139" s="3" t="s">
        <v>36</v>
      </c>
      <c r="B139" s="3" t="s">
        <v>50</v>
      </c>
      <c r="I139" s="3" t="s">
        <v>14</v>
      </c>
      <c r="J139" s="3" t="s">
        <v>48</v>
      </c>
    </row>
    <row r="140" spans="1:11" x14ac:dyDescent="0.35">
      <c r="A140" s="3" t="s">
        <v>36</v>
      </c>
      <c r="B140" s="3" t="s">
        <v>52</v>
      </c>
      <c r="C140" s="3" t="s">
        <v>208</v>
      </c>
      <c r="E140" s="3" t="s">
        <v>208</v>
      </c>
      <c r="G140" s="3" t="s">
        <v>208</v>
      </c>
      <c r="H140" s="3" t="s">
        <v>206</v>
      </c>
      <c r="I140" s="3" t="s">
        <v>14</v>
      </c>
      <c r="J140" s="3" t="s">
        <v>207</v>
      </c>
    </row>
    <row r="141" spans="1:11" x14ac:dyDescent="0.35">
      <c r="A141" s="3" t="s">
        <v>36</v>
      </c>
      <c r="B141" s="3" t="s">
        <v>41</v>
      </c>
      <c r="I141" s="3" t="s">
        <v>16</v>
      </c>
      <c r="J141" s="3" t="s">
        <v>59</v>
      </c>
      <c r="K141" s="4" t="s">
        <v>60</v>
      </c>
    </row>
    <row r="142" spans="1:11" ht="43.5" x14ac:dyDescent="0.35">
      <c r="A142" s="3" t="s">
        <v>31</v>
      </c>
      <c r="B142" s="3" t="s">
        <v>11</v>
      </c>
      <c r="C142" s="3" t="s">
        <v>97</v>
      </c>
      <c r="D142" s="3" t="s">
        <v>97</v>
      </c>
      <c r="E142" s="3" t="s">
        <v>97</v>
      </c>
      <c r="F142" s="3" t="s">
        <v>97</v>
      </c>
      <c r="G142" s="3" t="s">
        <v>97</v>
      </c>
      <c r="H142" s="3" t="s">
        <v>98</v>
      </c>
      <c r="I142" s="3" t="s">
        <v>14</v>
      </c>
    </row>
    <row r="143" spans="1:11" ht="43.5" x14ac:dyDescent="0.35">
      <c r="A143" s="3" t="s">
        <v>31</v>
      </c>
      <c r="B143" s="3" t="s">
        <v>27</v>
      </c>
      <c r="C143" s="3" t="s">
        <v>97</v>
      </c>
      <c r="D143" s="3" t="s">
        <v>97</v>
      </c>
      <c r="E143" s="3" t="s">
        <v>97</v>
      </c>
      <c r="F143" s="3" t="s">
        <v>97</v>
      </c>
      <c r="G143" s="3" t="s">
        <v>97</v>
      </c>
      <c r="H143" s="3" t="s">
        <v>225</v>
      </c>
      <c r="I143" s="3" t="s">
        <v>16</v>
      </c>
      <c r="J143" s="3" t="s">
        <v>57</v>
      </c>
      <c r="K143" s="4" t="s">
        <v>58</v>
      </c>
    </row>
    <row r="144" spans="1:11" x14ac:dyDescent="0.35">
      <c r="A144" s="3" t="s">
        <v>31</v>
      </c>
      <c r="B144" s="3" t="s">
        <v>136</v>
      </c>
      <c r="C144" s="3">
        <v>0</v>
      </c>
      <c r="D144" s="3">
        <v>0</v>
      </c>
      <c r="E144" s="3">
        <v>0</v>
      </c>
      <c r="F144" s="3">
        <v>0</v>
      </c>
      <c r="G144" s="3">
        <v>0</v>
      </c>
      <c r="H144" s="3" t="s">
        <v>109</v>
      </c>
      <c r="I144" s="3" t="s">
        <v>14</v>
      </c>
      <c r="K144" s="3" t="s">
        <v>228</v>
      </c>
    </row>
    <row r="145" spans="1:11" ht="43.5" x14ac:dyDescent="0.35">
      <c r="A145" s="3" t="s">
        <v>31</v>
      </c>
      <c r="B145" s="3" t="s">
        <v>75</v>
      </c>
      <c r="C145" s="3" t="s">
        <v>97</v>
      </c>
      <c r="D145" s="3" t="s">
        <v>97</v>
      </c>
      <c r="E145" s="3" t="s">
        <v>97</v>
      </c>
      <c r="F145" s="3" t="s">
        <v>97</v>
      </c>
      <c r="G145" s="3" t="s">
        <v>97</v>
      </c>
      <c r="I145" s="3" t="s">
        <v>14</v>
      </c>
      <c r="J145" s="3" t="s">
        <v>76</v>
      </c>
    </row>
    <row r="146" spans="1:11" x14ac:dyDescent="0.35">
      <c r="A146" s="3" t="s">
        <v>31</v>
      </c>
      <c r="B146" s="3" t="s">
        <v>72</v>
      </c>
      <c r="C146" s="3">
        <v>0.56000000000000005</v>
      </c>
      <c r="D146" s="3">
        <v>0.56000000000000005</v>
      </c>
      <c r="E146" s="3">
        <v>0.38</v>
      </c>
      <c r="F146" s="3">
        <v>0.32</v>
      </c>
      <c r="G146" s="3">
        <v>0.28999999999999998</v>
      </c>
      <c r="H146" s="3" t="s">
        <v>226</v>
      </c>
      <c r="I146" s="3" t="s">
        <v>14</v>
      </c>
      <c r="K146" s="3" t="s">
        <v>228</v>
      </c>
    </row>
    <row r="147" spans="1:11" x14ac:dyDescent="0.35">
      <c r="A147" s="3" t="s">
        <v>31</v>
      </c>
      <c r="B147" s="3" t="s">
        <v>28</v>
      </c>
      <c r="C147" s="3">
        <v>35</v>
      </c>
      <c r="D147" s="3">
        <v>35</v>
      </c>
      <c r="E147" s="3">
        <v>40</v>
      </c>
      <c r="F147" s="3">
        <v>40</v>
      </c>
      <c r="G147" s="3">
        <v>40</v>
      </c>
      <c r="H147" s="3" t="s">
        <v>96</v>
      </c>
      <c r="I147" s="3" t="s">
        <v>14</v>
      </c>
      <c r="K147" s="3" t="s">
        <v>228</v>
      </c>
    </row>
    <row r="148" spans="1:11" x14ac:dyDescent="0.35">
      <c r="A148" s="3" t="s">
        <v>31</v>
      </c>
      <c r="B148" s="3" t="s">
        <v>24</v>
      </c>
      <c r="C148" s="3">
        <v>11300</v>
      </c>
      <c r="D148" s="3">
        <v>11300</v>
      </c>
      <c r="E148" s="3">
        <v>9500</v>
      </c>
      <c r="F148" s="3">
        <v>8100</v>
      </c>
      <c r="G148" s="3">
        <v>7400</v>
      </c>
      <c r="H148" s="3" t="s">
        <v>227</v>
      </c>
      <c r="I148" s="3" t="s">
        <v>14</v>
      </c>
      <c r="K148" s="3" t="s">
        <v>228</v>
      </c>
    </row>
    <row r="149" spans="1:11" x14ac:dyDescent="0.35">
      <c r="A149" s="3" t="s">
        <v>37</v>
      </c>
      <c r="B149" s="3" t="s">
        <v>12</v>
      </c>
      <c r="I149" s="3" t="s">
        <v>14</v>
      </c>
    </row>
    <row r="150" spans="1:11" x14ac:dyDescent="0.35">
      <c r="A150" s="3" t="s">
        <v>35</v>
      </c>
      <c r="B150" s="3" t="s">
        <v>50</v>
      </c>
      <c r="I150" s="3" t="s">
        <v>14</v>
      </c>
      <c r="J150" s="3" t="s">
        <v>51</v>
      </c>
    </row>
    <row r="151" spans="1:11" x14ac:dyDescent="0.35">
      <c r="A151" s="3" t="s">
        <v>35</v>
      </c>
      <c r="B151" s="3" t="s">
        <v>43</v>
      </c>
      <c r="I151" s="3" t="s">
        <v>16</v>
      </c>
    </row>
    <row r="152" spans="1:11" x14ac:dyDescent="0.35">
      <c r="A152" s="3" t="s">
        <v>35</v>
      </c>
      <c r="B152" s="3" t="s">
        <v>12</v>
      </c>
      <c r="J152" s="3" t="s">
        <v>65</v>
      </c>
    </row>
    <row r="153" spans="1:11" x14ac:dyDescent="0.35">
      <c r="A153" s="3" t="s">
        <v>35</v>
      </c>
      <c r="B153" s="3" t="s">
        <v>41</v>
      </c>
      <c r="J153" s="3" t="s">
        <v>64</v>
      </c>
    </row>
    <row r="154" spans="1:11" ht="43.5" x14ac:dyDescent="0.35">
      <c r="A154" s="3" t="s">
        <v>35</v>
      </c>
      <c r="B154" s="3" t="s">
        <v>73</v>
      </c>
      <c r="C154" s="6" t="s">
        <v>209</v>
      </c>
      <c r="E154" s="6" t="s">
        <v>209</v>
      </c>
      <c r="G154" s="6" t="s">
        <v>209</v>
      </c>
      <c r="H154" s="3" t="s">
        <v>197</v>
      </c>
      <c r="I154" s="3" t="s">
        <v>14</v>
      </c>
      <c r="J154" s="3" t="s">
        <v>202</v>
      </c>
      <c r="K154" s="3" t="s">
        <v>265</v>
      </c>
    </row>
    <row r="155" spans="1:11" ht="29" x14ac:dyDescent="0.35">
      <c r="A155" s="3" t="s">
        <v>35</v>
      </c>
      <c r="B155" s="3" t="s">
        <v>73</v>
      </c>
      <c r="C155" s="6" t="s">
        <v>210</v>
      </c>
      <c r="E155" s="6" t="s">
        <v>210</v>
      </c>
      <c r="G155" s="6" t="s">
        <v>210</v>
      </c>
      <c r="H155" s="3" t="s">
        <v>197</v>
      </c>
      <c r="I155" s="3" t="s">
        <v>14</v>
      </c>
      <c r="J155" s="3" t="s">
        <v>203</v>
      </c>
      <c r="K155" s="3" t="s">
        <v>215</v>
      </c>
    </row>
    <row r="156" spans="1:11" ht="29" x14ac:dyDescent="0.35">
      <c r="A156" s="3" t="s">
        <v>35</v>
      </c>
      <c r="B156" s="3" t="s">
        <v>73</v>
      </c>
      <c r="C156" s="6" t="s">
        <v>211</v>
      </c>
      <c r="E156" s="6" t="s">
        <v>211</v>
      </c>
      <c r="G156" s="6" t="s">
        <v>211</v>
      </c>
      <c r="H156" s="3" t="s">
        <v>197</v>
      </c>
      <c r="I156" s="3" t="s">
        <v>14</v>
      </c>
      <c r="J156" s="3" t="s">
        <v>204</v>
      </c>
      <c r="K156" s="3" t="s">
        <v>215</v>
      </c>
    </row>
    <row r="157" spans="1:11" ht="29" x14ac:dyDescent="0.35">
      <c r="A157" s="3" t="s">
        <v>35</v>
      </c>
      <c r="B157" s="3" t="s">
        <v>74</v>
      </c>
      <c r="C157" s="3">
        <v>40</v>
      </c>
      <c r="E157" s="3">
        <v>40</v>
      </c>
      <c r="G157" s="3">
        <v>40</v>
      </c>
      <c r="H157" s="3" t="s">
        <v>186</v>
      </c>
      <c r="I157" s="3" t="s">
        <v>14</v>
      </c>
      <c r="K157" s="3" t="s">
        <v>215</v>
      </c>
    </row>
    <row r="158" spans="1:11" ht="29" x14ac:dyDescent="0.35">
      <c r="A158" s="3" t="s">
        <v>35</v>
      </c>
      <c r="B158" s="3" t="s">
        <v>52</v>
      </c>
      <c r="C158" s="7" t="s">
        <v>212</v>
      </c>
      <c r="E158" s="7" t="s">
        <v>212</v>
      </c>
      <c r="G158" s="7" t="s">
        <v>212</v>
      </c>
      <c r="H158" s="3" t="s">
        <v>206</v>
      </c>
      <c r="I158" s="3" t="s">
        <v>14</v>
      </c>
      <c r="J158" s="3" t="s">
        <v>213</v>
      </c>
      <c r="K158" s="3" t="s">
        <v>215</v>
      </c>
    </row>
    <row r="159" spans="1:11" ht="29" x14ac:dyDescent="0.35">
      <c r="A159" s="3" t="s">
        <v>35</v>
      </c>
      <c r="B159" s="3" t="s">
        <v>25</v>
      </c>
      <c r="C159" s="3">
        <v>1.595</v>
      </c>
      <c r="E159" s="3">
        <v>1.595</v>
      </c>
      <c r="G159" s="3">
        <v>1.595</v>
      </c>
      <c r="H159" s="3" t="s">
        <v>214</v>
      </c>
      <c r="I159" s="3" t="s">
        <v>14</v>
      </c>
      <c r="K159" s="3" t="s">
        <v>215</v>
      </c>
    </row>
    <row r="160" spans="1:11" x14ac:dyDescent="0.35">
      <c r="A160" s="3" t="s">
        <v>70</v>
      </c>
      <c r="B160" s="3" t="s">
        <v>25</v>
      </c>
      <c r="I160" s="3" t="s">
        <v>14</v>
      </c>
    </row>
    <row r="161" spans="1:11" ht="29" x14ac:dyDescent="0.35">
      <c r="A161" s="3" t="s">
        <v>268</v>
      </c>
      <c r="B161" s="3" t="s">
        <v>28</v>
      </c>
      <c r="C161" s="3">
        <v>27</v>
      </c>
      <c r="D161" s="3">
        <v>30</v>
      </c>
      <c r="E161" s="3">
        <v>30</v>
      </c>
      <c r="F161" s="3">
        <v>30</v>
      </c>
      <c r="G161" s="3">
        <v>30</v>
      </c>
      <c r="H161" s="3" t="s">
        <v>186</v>
      </c>
      <c r="I161" s="3" t="s">
        <v>14</v>
      </c>
      <c r="K161" s="3" t="s">
        <v>269</v>
      </c>
    </row>
    <row r="162" spans="1:11" ht="29" x14ac:dyDescent="0.35">
      <c r="A162" s="3" t="s">
        <v>268</v>
      </c>
      <c r="B162" s="3" t="s">
        <v>72</v>
      </c>
      <c r="C162" s="3">
        <v>2120000</v>
      </c>
      <c r="D162" s="3">
        <v>1880000</v>
      </c>
      <c r="E162" s="3">
        <v>1800000</v>
      </c>
      <c r="F162" s="3">
        <v>1680000</v>
      </c>
      <c r="G162" s="3">
        <v>1640000</v>
      </c>
      <c r="H162" s="3" t="s">
        <v>214</v>
      </c>
      <c r="I162" s="3" t="s">
        <v>14</v>
      </c>
      <c r="K162" s="3" t="s">
        <v>269</v>
      </c>
    </row>
    <row r="163" spans="1:11" ht="29" x14ac:dyDescent="0.35">
      <c r="A163" s="3" t="s">
        <v>268</v>
      </c>
      <c r="B163" s="3" t="s">
        <v>24</v>
      </c>
      <c r="C163" s="3">
        <v>50000</v>
      </c>
      <c r="D163" s="3">
        <v>42000</v>
      </c>
      <c r="E163" s="3">
        <v>39000</v>
      </c>
      <c r="F163" s="3">
        <v>34000</v>
      </c>
      <c r="G163" s="3">
        <v>33000</v>
      </c>
      <c r="H163" s="3" t="s">
        <v>195</v>
      </c>
      <c r="I163" s="3" t="s">
        <v>14</v>
      </c>
      <c r="K163" s="3" t="s">
        <v>269</v>
      </c>
    </row>
    <row r="164" spans="1:11" ht="29" x14ac:dyDescent="0.35">
      <c r="A164" s="3" t="s">
        <v>268</v>
      </c>
      <c r="B164" s="3" t="s">
        <v>25</v>
      </c>
      <c r="C164" s="3">
        <v>5</v>
      </c>
      <c r="D164" s="3">
        <v>4.17</v>
      </c>
      <c r="E164" s="3">
        <v>3.89</v>
      </c>
      <c r="F164" s="3">
        <v>3.42</v>
      </c>
      <c r="G164" s="3">
        <v>3.25</v>
      </c>
      <c r="H164" s="3" t="s">
        <v>214</v>
      </c>
      <c r="I164" s="3" t="s">
        <v>14</v>
      </c>
      <c r="K164" s="3" t="s">
        <v>269</v>
      </c>
    </row>
    <row r="165" spans="1:11" ht="29" x14ac:dyDescent="0.35">
      <c r="A165" s="3" t="s">
        <v>267</v>
      </c>
      <c r="B165" s="3" t="s">
        <v>72</v>
      </c>
      <c r="C165" s="3">
        <v>1110000</v>
      </c>
      <c r="D165" s="3">
        <v>1180000</v>
      </c>
      <c r="E165" s="3">
        <v>1150000</v>
      </c>
      <c r="F165" s="3">
        <v>1110000</v>
      </c>
      <c r="G165" s="3">
        <v>1090000</v>
      </c>
      <c r="H165" s="11" t="s">
        <v>266</v>
      </c>
      <c r="I165" s="3" t="s">
        <v>14</v>
      </c>
      <c r="K165" s="3" t="s">
        <v>269</v>
      </c>
    </row>
    <row r="166" spans="1:11" ht="29" x14ac:dyDescent="0.35">
      <c r="A166" s="3" t="s">
        <v>267</v>
      </c>
      <c r="B166" s="3" t="s">
        <v>24</v>
      </c>
      <c r="C166" s="3">
        <v>16397</v>
      </c>
      <c r="D166" s="3">
        <v>17387</v>
      </c>
      <c r="E166" s="3">
        <v>16663</v>
      </c>
      <c r="F166" s="3">
        <v>15965</v>
      </c>
      <c r="G166" s="3">
        <v>15602</v>
      </c>
      <c r="H166" s="3" t="s">
        <v>195</v>
      </c>
      <c r="I166" s="3" t="s">
        <v>14</v>
      </c>
      <c r="K166" s="3" t="s">
        <v>269</v>
      </c>
    </row>
    <row r="167" spans="1:11" ht="29" x14ac:dyDescent="0.35">
      <c r="A167" s="3" t="s">
        <v>267</v>
      </c>
      <c r="B167" s="3" t="s">
        <v>25</v>
      </c>
      <c r="C167" s="3">
        <v>2.11</v>
      </c>
      <c r="D167" s="3">
        <v>2.06</v>
      </c>
      <c r="E167" s="3">
        <v>1.98</v>
      </c>
      <c r="F167" s="3">
        <v>1.89</v>
      </c>
      <c r="G167" s="3">
        <v>1.85</v>
      </c>
      <c r="H167" s="3" t="s">
        <v>214</v>
      </c>
      <c r="I167" s="3" t="s">
        <v>14</v>
      </c>
      <c r="K167" s="3" t="s">
        <v>269</v>
      </c>
    </row>
    <row r="168" spans="1:11" ht="29" x14ac:dyDescent="0.35">
      <c r="A168" s="3" t="s">
        <v>267</v>
      </c>
      <c r="B168" s="3" t="s">
        <v>28</v>
      </c>
      <c r="C168" s="3">
        <v>27</v>
      </c>
      <c r="D168" s="3">
        <v>27</v>
      </c>
      <c r="E168" s="3">
        <v>30</v>
      </c>
      <c r="F168" s="3">
        <v>30</v>
      </c>
      <c r="G168" s="3">
        <v>30</v>
      </c>
      <c r="H168" s="3" t="s">
        <v>186</v>
      </c>
      <c r="I168" s="3" t="s">
        <v>14</v>
      </c>
      <c r="K168" s="3" t="s">
        <v>269</v>
      </c>
    </row>
    <row r="169" spans="1:11" ht="29" x14ac:dyDescent="0.35">
      <c r="A169" t="s">
        <v>270</v>
      </c>
      <c r="B169" s="3" t="s">
        <v>72</v>
      </c>
      <c r="C169" s="5">
        <f>C177/0.37*0.09</f>
        <v>413513.51351351355</v>
      </c>
      <c r="D169" s="5">
        <f>D177/0.37*0.09</f>
        <v>377027.02702702698</v>
      </c>
      <c r="E169" s="5">
        <f>E177/0.37*0.09</f>
        <v>340540.54054054053</v>
      </c>
      <c r="F169" s="5">
        <f>F177/0.37*0.09</f>
        <v>267567.56756756752</v>
      </c>
      <c r="G169" s="5">
        <f>G177/0.37*0.09</f>
        <v>218918.91891891893</v>
      </c>
      <c r="H169" s="3" t="s">
        <v>266</v>
      </c>
      <c r="I169" s="3" t="s">
        <v>14</v>
      </c>
      <c r="J169" s="3" t="s">
        <v>276</v>
      </c>
      <c r="K169" s="3" t="s">
        <v>288</v>
      </c>
    </row>
    <row r="170" spans="1:11" x14ac:dyDescent="0.35">
      <c r="A170" s="3" t="s">
        <v>270</v>
      </c>
      <c r="B170" s="3" t="s">
        <v>28</v>
      </c>
      <c r="C170" s="3">
        <v>30</v>
      </c>
      <c r="D170" s="3">
        <v>30</v>
      </c>
      <c r="E170" s="3">
        <v>30</v>
      </c>
      <c r="F170" s="3">
        <v>30</v>
      </c>
      <c r="G170" s="3">
        <v>30</v>
      </c>
      <c r="H170" s="3" t="s">
        <v>186</v>
      </c>
      <c r="I170" s="3" t="s">
        <v>14</v>
      </c>
      <c r="K170" s="3" t="s">
        <v>288</v>
      </c>
    </row>
    <row r="171" spans="1:11" x14ac:dyDescent="0.35">
      <c r="A171" s="3" t="s">
        <v>270</v>
      </c>
      <c r="B171" s="3" t="s">
        <v>24</v>
      </c>
      <c r="C171" s="9">
        <v>0.03</v>
      </c>
      <c r="D171" s="9">
        <v>0.03</v>
      </c>
      <c r="E171" s="9">
        <v>0.03</v>
      </c>
      <c r="F171" s="9">
        <v>0.03</v>
      </c>
      <c r="G171" s="9">
        <v>0.03</v>
      </c>
      <c r="H171" s="3" t="s">
        <v>305</v>
      </c>
      <c r="I171" s="3" t="s">
        <v>14</v>
      </c>
      <c r="K171" s="3" t="s">
        <v>288</v>
      </c>
    </row>
    <row r="172" spans="1:11" ht="43.5" x14ac:dyDescent="0.35">
      <c r="A172" s="3" t="s">
        <v>270</v>
      </c>
      <c r="B172" s="3" t="s">
        <v>25</v>
      </c>
      <c r="C172" s="3" t="s">
        <v>97</v>
      </c>
      <c r="D172" s="3" t="s">
        <v>97</v>
      </c>
      <c r="E172" s="3" t="s">
        <v>97</v>
      </c>
      <c r="F172" s="3" t="s">
        <v>97</v>
      </c>
      <c r="G172" s="3" t="s">
        <v>97</v>
      </c>
      <c r="I172" s="3" t="s">
        <v>14</v>
      </c>
    </row>
    <row r="173" spans="1:11" ht="43.5" x14ac:dyDescent="0.35">
      <c r="A173" s="3" t="s">
        <v>270</v>
      </c>
      <c r="B173" s="3" t="s">
        <v>11</v>
      </c>
      <c r="C173" s="3" t="s">
        <v>97</v>
      </c>
      <c r="D173" s="3" t="s">
        <v>97</v>
      </c>
      <c r="E173" s="3" t="s">
        <v>97</v>
      </c>
      <c r="F173" s="3" t="s">
        <v>97</v>
      </c>
      <c r="G173" s="3" t="s">
        <v>97</v>
      </c>
      <c r="I173" s="3" t="s">
        <v>14</v>
      </c>
    </row>
    <row r="174" spans="1:11" x14ac:dyDescent="0.35">
      <c r="A174" s="3" t="s">
        <v>270</v>
      </c>
      <c r="B174" s="3" t="s">
        <v>83</v>
      </c>
      <c r="C174" s="3">
        <v>100</v>
      </c>
      <c r="D174" s="3">
        <v>100</v>
      </c>
      <c r="E174" s="3">
        <v>100</v>
      </c>
      <c r="F174" s="3">
        <v>100</v>
      </c>
      <c r="G174" s="3">
        <v>100</v>
      </c>
      <c r="H174" s="3" t="s">
        <v>99</v>
      </c>
      <c r="I174" s="3" t="s">
        <v>14</v>
      </c>
      <c r="K174" s="3" t="s">
        <v>304</v>
      </c>
    </row>
    <row r="175" spans="1:11" x14ac:dyDescent="0.35">
      <c r="A175" s="3" t="s">
        <v>270</v>
      </c>
      <c r="B175" s="3" t="s">
        <v>84</v>
      </c>
      <c r="C175" s="3">
        <v>100</v>
      </c>
      <c r="D175" s="3">
        <v>100</v>
      </c>
      <c r="E175" s="3">
        <v>100</v>
      </c>
      <c r="F175" s="3">
        <v>100</v>
      </c>
      <c r="G175" s="3">
        <v>100</v>
      </c>
      <c r="H175" s="3" t="s">
        <v>99</v>
      </c>
      <c r="I175" s="3" t="s">
        <v>14</v>
      </c>
      <c r="K175" s="3" t="s">
        <v>304</v>
      </c>
    </row>
    <row r="176" spans="1:11" x14ac:dyDescent="0.35">
      <c r="A176" s="3" t="s">
        <v>270</v>
      </c>
      <c r="B176" s="3" t="s">
        <v>308</v>
      </c>
      <c r="C176" s="3">
        <v>40</v>
      </c>
      <c r="D176" s="3">
        <v>40</v>
      </c>
      <c r="E176" s="3">
        <v>40</v>
      </c>
      <c r="F176" s="3">
        <v>40</v>
      </c>
      <c r="G176" s="3">
        <v>40</v>
      </c>
      <c r="H176" s="3" t="s">
        <v>307</v>
      </c>
      <c r="I176" s="3" t="s">
        <v>14</v>
      </c>
      <c r="K176" s="3" t="s">
        <v>306</v>
      </c>
    </row>
    <row r="177" spans="1:11" x14ac:dyDescent="0.35">
      <c r="A177" s="3" t="s">
        <v>274</v>
      </c>
      <c r="B177" s="3" t="s">
        <v>72</v>
      </c>
      <c r="C177" s="3">
        <v>1700000</v>
      </c>
      <c r="D177" s="3">
        <f>(Table1[[#This Row],[Value 2020]]+Table1[[#This Row],[Value 2030]])/2</f>
        <v>1550000</v>
      </c>
      <c r="E177" s="3">
        <v>1400000</v>
      </c>
      <c r="F177" s="3">
        <v>1100000</v>
      </c>
      <c r="G177" s="3">
        <v>900000</v>
      </c>
      <c r="H177" s="3" t="s">
        <v>266</v>
      </c>
      <c r="I177" s="3" t="s">
        <v>14</v>
      </c>
      <c r="K177" s="3" t="s">
        <v>275</v>
      </c>
    </row>
    <row r="178" spans="1:11" x14ac:dyDescent="0.35">
      <c r="A178" s="3" t="s">
        <v>274</v>
      </c>
      <c r="B178" s="3" t="s">
        <v>28</v>
      </c>
      <c r="C178" s="3">
        <v>30</v>
      </c>
      <c r="D178" s="3">
        <v>30</v>
      </c>
      <c r="E178" s="3">
        <v>30</v>
      </c>
      <c r="F178" s="3">
        <v>30</v>
      </c>
      <c r="G178" s="3">
        <v>30</v>
      </c>
      <c r="H178" s="3" t="s">
        <v>186</v>
      </c>
      <c r="I178" s="3" t="s">
        <v>14</v>
      </c>
      <c r="K178" s="3" t="s">
        <v>275</v>
      </c>
    </row>
    <row r="179" spans="1:11" ht="43.5" x14ac:dyDescent="0.35">
      <c r="A179" s="3" t="s">
        <v>274</v>
      </c>
      <c r="B179" s="3" t="s">
        <v>11</v>
      </c>
      <c r="C179" s="3" t="s">
        <v>97</v>
      </c>
      <c r="D179" s="3" t="s">
        <v>97</v>
      </c>
      <c r="E179" s="3" t="s">
        <v>97</v>
      </c>
      <c r="F179" s="3" t="s">
        <v>97</v>
      </c>
      <c r="G179" s="3" t="s">
        <v>97</v>
      </c>
      <c r="I179" s="3" t="s">
        <v>14</v>
      </c>
    </row>
    <row r="180" spans="1:11" x14ac:dyDescent="0.35">
      <c r="A180" s="3" t="s">
        <v>274</v>
      </c>
      <c r="B180" s="3" t="s">
        <v>24</v>
      </c>
      <c r="C180" s="9">
        <v>0.03</v>
      </c>
      <c r="D180" s="9">
        <v>0.03</v>
      </c>
      <c r="E180" s="9">
        <v>0.03</v>
      </c>
      <c r="F180" s="9">
        <v>0.03</v>
      </c>
      <c r="G180" s="9">
        <v>0.03</v>
      </c>
      <c r="H180" s="3" t="s">
        <v>305</v>
      </c>
      <c r="I180" s="3" t="s">
        <v>14</v>
      </c>
      <c r="K180" s="3" t="s">
        <v>288</v>
      </c>
    </row>
    <row r="181" spans="1:11" x14ac:dyDescent="0.35">
      <c r="A181" s="3" t="s">
        <v>274</v>
      </c>
      <c r="B181" s="3" t="s">
        <v>6</v>
      </c>
      <c r="J181" s="3" t="s">
        <v>297</v>
      </c>
    </row>
    <row r="182" spans="1:11" ht="29" x14ac:dyDescent="0.35">
      <c r="A182" s="3" t="s">
        <v>274</v>
      </c>
      <c r="B182" s="3" t="s">
        <v>83</v>
      </c>
      <c r="C182" s="3">
        <v>50</v>
      </c>
      <c r="D182" s="3">
        <v>50</v>
      </c>
      <c r="E182" s="3">
        <v>50</v>
      </c>
      <c r="F182" s="3">
        <v>50</v>
      </c>
      <c r="G182" s="3">
        <v>50</v>
      </c>
      <c r="H182" s="3" t="s">
        <v>99</v>
      </c>
      <c r="I182" s="3" t="s">
        <v>14</v>
      </c>
      <c r="J182" s="3" t="s">
        <v>303</v>
      </c>
    </row>
    <row r="183" spans="1:11" x14ac:dyDescent="0.35">
      <c r="A183" s="3" t="s">
        <v>274</v>
      </c>
      <c r="B183" s="3" t="s">
        <v>84</v>
      </c>
      <c r="C183" s="3">
        <v>50</v>
      </c>
      <c r="D183" s="3">
        <v>50</v>
      </c>
      <c r="E183" s="3">
        <v>50</v>
      </c>
      <c r="F183" s="3">
        <v>50</v>
      </c>
      <c r="G183" s="3">
        <v>50</v>
      </c>
      <c r="H183" s="3" t="s">
        <v>99</v>
      </c>
      <c r="I183" s="3" t="s">
        <v>14</v>
      </c>
      <c r="J183" s="3" t="s">
        <v>309</v>
      </c>
    </row>
    <row r="184" spans="1:11" x14ac:dyDescent="0.35">
      <c r="A184" s="3" t="s">
        <v>274</v>
      </c>
      <c r="B184" s="3" t="s">
        <v>82</v>
      </c>
      <c r="C184" s="3">
        <v>24</v>
      </c>
      <c r="D184" s="3">
        <v>24</v>
      </c>
      <c r="E184" s="3">
        <v>24</v>
      </c>
      <c r="F184" s="3">
        <v>24</v>
      </c>
      <c r="G184" s="3">
        <v>24</v>
      </c>
      <c r="H184" s="3" t="s">
        <v>102</v>
      </c>
      <c r="I184" s="3" t="s">
        <v>14</v>
      </c>
      <c r="K184" s="3" t="s">
        <v>288</v>
      </c>
    </row>
    <row r="185" spans="1:11" x14ac:dyDescent="0.35">
      <c r="A185" s="3" t="s">
        <v>274</v>
      </c>
      <c r="B185" s="3" t="s">
        <v>115</v>
      </c>
      <c r="C185" s="3">
        <v>50</v>
      </c>
      <c r="D185" s="3">
        <v>50</v>
      </c>
      <c r="E185" s="3">
        <v>50</v>
      </c>
      <c r="F185" s="3">
        <v>50</v>
      </c>
      <c r="G185" s="3">
        <v>50</v>
      </c>
      <c r="H185" s="3" t="s">
        <v>99</v>
      </c>
      <c r="I185" s="3" t="s">
        <v>14</v>
      </c>
    </row>
    <row r="186" spans="1:11" x14ac:dyDescent="0.35">
      <c r="A186" s="3" t="s">
        <v>274</v>
      </c>
      <c r="B186" s="3" t="s">
        <v>116</v>
      </c>
      <c r="C186" s="3">
        <v>50</v>
      </c>
      <c r="D186" s="3">
        <v>50</v>
      </c>
      <c r="E186" s="3">
        <v>50</v>
      </c>
      <c r="F186" s="3">
        <v>50</v>
      </c>
      <c r="G186" s="3">
        <v>50</v>
      </c>
      <c r="H186" s="3" t="s">
        <v>99</v>
      </c>
      <c r="I186" s="3" t="s">
        <v>14</v>
      </c>
    </row>
    <row r="187" spans="1:11" x14ac:dyDescent="0.35">
      <c r="A187" s="3" t="s">
        <v>274</v>
      </c>
      <c r="B187" s="3" t="s">
        <v>25</v>
      </c>
      <c r="C187" s="3">
        <v>0.02</v>
      </c>
      <c r="D187" s="3">
        <v>0.02</v>
      </c>
      <c r="E187" s="3">
        <v>0.02</v>
      </c>
      <c r="F187" s="3">
        <v>0.02</v>
      </c>
      <c r="G187" s="3">
        <v>0.02</v>
      </c>
      <c r="H187" s="3" t="s">
        <v>214</v>
      </c>
      <c r="I187" s="3" t="s">
        <v>14</v>
      </c>
      <c r="K187" s="3" t="s">
        <v>275</v>
      </c>
    </row>
    <row r="188" spans="1:11" x14ac:dyDescent="0.35">
      <c r="A188" s="3" t="s">
        <v>274</v>
      </c>
      <c r="B188" s="3" t="s">
        <v>308</v>
      </c>
      <c r="C188" s="3">
        <v>20</v>
      </c>
      <c r="D188" s="3">
        <v>20</v>
      </c>
      <c r="E188" s="3">
        <v>20</v>
      </c>
      <c r="F188" s="3">
        <v>20</v>
      </c>
      <c r="G188" s="3">
        <v>20</v>
      </c>
      <c r="H188" s="3" t="s">
        <v>307</v>
      </c>
      <c r="I188" s="3" t="s">
        <v>14</v>
      </c>
      <c r="K188" s="3" t="s">
        <v>288</v>
      </c>
    </row>
    <row r="189" spans="1:11" x14ac:dyDescent="0.35">
      <c r="A189" s="3" t="s">
        <v>277</v>
      </c>
      <c r="B189" s="3" t="s">
        <v>72</v>
      </c>
      <c r="C189" s="3">
        <v>1</v>
      </c>
      <c r="E189" s="3">
        <v>1</v>
      </c>
      <c r="F189" s="3">
        <v>1</v>
      </c>
      <c r="G189" s="3">
        <v>1</v>
      </c>
      <c r="H189" s="3" t="s">
        <v>266</v>
      </c>
      <c r="I189" s="3" t="s">
        <v>14</v>
      </c>
      <c r="J189" s="3" t="s">
        <v>280</v>
      </c>
      <c r="K189" s="3" t="s">
        <v>275</v>
      </c>
    </row>
    <row r="190" spans="1:11" x14ac:dyDescent="0.35">
      <c r="A190" s="3" t="s">
        <v>278</v>
      </c>
      <c r="B190" s="3" t="s">
        <v>72</v>
      </c>
      <c r="C190" s="3">
        <v>2233000</v>
      </c>
      <c r="E190" s="3">
        <v>1701000</v>
      </c>
      <c r="F190" s="3">
        <v>1170000</v>
      </c>
      <c r="G190" s="3">
        <v>957000</v>
      </c>
      <c r="H190" s="3" t="s">
        <v>266</v>
      </c>
      <c r="I190" s="3" t="s">
        <v>14</v>
      </c>
      <c r="J190" s="3" t="s">
        <v>280</v>
      </c>
      <c r="K190" s="3" t="s">
        <v>275</v>
      </c>
    </row>
    <row r="191" spans="1:11" x14ac:dyDescent="0.35">
      <c r="A191" s="3" t="s">
        <v>278</v>
      </c>
      <c r="B191" s="3" t="s">
        <v>28</v>
      </c>
      <c r="C191" s="3">
        <v>25</v>
      </c>
      <c r="E191" s="3">
        <v>25</v>
      </c>
      <c r="F191" s="3">
        <v>25</v>
      </c>
      <c r="G191" s="3">
        <v>25</v>
      </c>
      <c r="H191" s="3" t="s">
        <v>186</v>
      </c>
      <c r="I191" s="3" t="s">
        <v>14</v>
      </c>
      <c r="J191" s="3" t="s">
        <v>280</v>
      </c>
      <c r="K191" s="3" t="s">
        <v>275</v>
      </c>
    </row>
    <row r="192" spans="1:11" x14ac:dyDescent="0.35">
      <c r="A192" s="3" t="s">
        <v>278</v>
      </c>
      <c r="B192" s="3" t="s">
        <v>25</v>
      </c>
      <c r="C192" s="3">
        <v>5.64</v>
      </c>
      <c r="E192" s="3">
        <v>4.47</v>
      </c>
      <c r="F192" s="3">
        <v>3.4</v>
      </c>
      <c r="G192" s="3">
        <v>2.23</v>
      </c>
      <c r="H192" s="3" t="s">
        <v>214</v>
      </c>
      <c r="I192" s="3" t="s">
        <v>14</v>
      </c>
      <c r="J192" s="3" t="s">
        <v>280</v>
      </c>
      <c r="K192" s="3" t="s">
        <v>275</v>
      </c>
    </row>
    <row r="193" spans="1:11" x14ac:dyDescent="0.35">
      <c r="A193" s="3" t="s">
        <v>278</v>
      </c>
      <c r="B193" s="3" t="s">
        <v>24</v>
      </c>
      <c r="C193" s="3">
        <v>17.97</v>
      </c>
      <c r="E193" s="3">
        <v>13.51</v>
      </c>
      <c r="F193" s="3">
        <v>9.0399999999999991</v>
      </c>
      <c r="G193" s="3">
        <v>7.87</v>
      </c>
      <c r="H193" s="3" t="s">
        <v>214</v>
      </c>
      <c r="I193" s="3" t="s">
        <v>14</v>
      </c>
      <c r="J193" s="3" t="s">
        <v>280</v>
      </c>
      <c r="K193" s="3" t="s">
        <v>275</v>
      </c>
    </row>
    <row r="194" spans="1:11" x14ac:dyDescent="0.35">
      <c r="A194" s="3" t="s">
        <v>278</v>
      </c>
      <c r="B194" s="3" t="s">
        <v>6</v>
      </c>
      <c r="C194" s="3">
        <v>0</v>
      </c>
      <c r="E194" s="3">
        <v>0</v>
      </c>
      <c r="F194" s="3">
        <v>0</v>
      </c>
      <c r="G194" s="3">
        <v>0</v>
      </c>
      <c r="H194" s="3" t="s">
        <v>266</v>
      </c>
      <c r="I194" s="3" t="s">
        <v>14</v>
      </c>
      <c r="J194" s="3" t="s">
        <v>280</v>
      </c>
      <c r="K194" s="3" t="s">
        <v>275</v>
      </c>
    </row>
    <row r="195" spans="1:11" x14ac:dyDescent="0.35">
      <c r="A195" s="3" t="s">
        <v>281</v>
      </c>
      <c r="B195" s="3" t="s">
        <v>82</v>
      </c>
      <c r="C195" s="7" t="s">
        <v>310</v>
      </c>
      <c r="D195" s="7" t="s">
        <v>310</v>
      </c>
      <c r="E195" s="7" t="s">
        <v>310</v>
      </c>
      <c r="F195" s="7" t="s">
        <v>310</v>
      </c>
      <c r="G195" s="7" t="s">
        <v>310</v>
      </c>
      <c r="H195" s="3" t="s">
        <v>102</v>
      </c>
      <c r="I195" s="3" t="s">
        <v>14</v>
      </c>
      <c r="J195" s="3" t="s">
        <v>311</v>
      </c>
      <c r="K195" s="3" t="s">
        <v>288</v>
      </c>
    </row>
    <row r="196" spans="1:11" x14ac:dyDescent="0.35">
      <c r="A196" s="3" t="s">
        <v>279</v>
      </c>
      <c r="B196" s="3" t="s">
        <v>72</v>
      </c>
      <c r="C196" s="3">
        <v>1</v>
      </c>
      <c r="E196" s="3">
        <v>1</v>
      </c>
      <c r="F196" s="3">
        <v>1</v>
      </c>
      <c r="G196" s="3">
        <v>1</v>
      </c>
      <c r="H196" s="3" t="s">
        <v>266</v>
      </c>
      <c r="I196" s="3" t="s">
        <v>14</v>
      </c>
      <c r="J196" s="3" t="s">
        <v>280</v>
      </c>
      <c r="K196" s="3" t="s">
        <v>275</v>
      </c>
    </row>
    <row r="197" spans="1:11" ht="29" x14ac:dyDescent="0.35">
      <c r="A197" s="3" t="s">
        <v>285</v>
      </c>
      <c r="B197" s="3" t="s">
        <v>74</v>
      </c>
      <c r="C197" s="3">
        <v>50</v>
      </c>
      <c r="E197" s="3">
        <v>50</v>
      </c>
      <c r="F197" s="3">
        <v>50</v>
      </c>
      <c r="G197" s="3">
        <v>50</v>
      </c>
      <c r="H197" s="3" t="s">
        <v>186</v>
      </c>
      <c r="I197" s="3" t="s">
        <v>14</v>
      </c>
      <c r="J197" s="3" t="s">
        <v>294</v>
      </c>
      <c r="K197" s="3" t="s">
        <v>295</v>
      </c>
    </row>
    <row r="198" spans="1:11" x14ac:dyDescent="0.35">
      <c r="A198" s="3" t="s">
        <v>285</v>
      </c>
      <c r="B198" s="3" t="s">
        <v>73</v>
      </c>
      <c r="C198" s="3">
        <v>9.8000000000000007</v>
      </c>
      <c r="E198" s="3">
        <v>9.4</v>
      </c>
      <c r="G198" s="3">
        <v>8.9</v>
      </c>
      <c r="H198" s="3" t="s">
        <v>147</v>
      </c>
      <c r="I198" s="3" t="s">
        <v>14</v>
      </c>
      <c r="J198" s="3" t="s">
        <v>289</v>
      </c>
      <c r="K198" s="3" t="s">
        <v>295</v>
      </c>
    </row>
    <row r="199" spans="1:11" x14ac:dyDescent="0.35">
      <c r="A199" s="3" t="s">
        <v>285</v>
      </c>
      <c r="B199" s="3" t="s">
        <v>73</v>
      </c>
      <c r="C199" s="3">
        <v>6.5</v>
      </c>
      <c r="E199" s="3">
        <v>6.2</v>
      </c>
      <c r="G199" s="3">
        <v>6</v>
      </c>
      <c r="H199" s="3" t="s">
        <v>147</v>
      </c>
      <c r="I199" s="3" t="s">
        <v>14</v>
      </c>
      <c r="J199" s="3" t="s">
        <v>290</v>
      </c>
      <c r="K199" s="3" t="s">
        <v>295</v>
      </c>
    </row>
    <row r="200" spans="1:11" x14ac:dyDescent="0.35">
      <c r="A200" s="3" t="s">
        <v>285</v>
      </c>
      <c r="B200" s="3" t="s">
        <v>73</v>
      </c>
      <c r="C200" s="3">
        <v>2.7</v>
      </c>
      <c r="E200" s="3">
        <v>2.6</v>
      </c>
      <c r="G200" s="3">
        <v>2.4</v>
      </c>
      <c r="H200" s="3" t="s">
        <v>147</v>
      </c>
      <c r="I200" s="3" t="s">
        <v>14</v>
      </c>
      <c r="J200" s="3" t="s">
        <v>291</v>
      </c>
      <c r="K200" s="3" t="s">
        <v>295</v>
      </c>
    </row>
    <row r="201" spans="1:11" x14ac:dyDescent="0.35">
      <c r="A201" s="3" t="s">
        <v>285</v>
      </c>
      <c r="B201" s="3" t="s">
        <v>73</v>
      </c>
      <c r="C201" s="3">
        <v>1.3</v>
      </c>
      <c r="E201" s="3">
        <v>1.2</v>
      </c>
      <c r="G201" s="3">
        <v>1.2</v>
      </c>
      <c r="H201" s="3" t="s">
        <v>147</v>
      </c>
      <c r="I201" s="3" t="s">
        <v>14</v>
      </c>
      <c r="J201" s="3" t="s">
        <v>190</v>
      </c>
      <c r="K201" s="3" t="s">
        <v>295</v>
      </c>
    </row>
    <row r="202" spans="1:11" x14ac:dyDescent="0.35">
      <c r="A202" s="3" t="s">
        <v>285</v>
      </c>
      <c r="B202" s="3" t="s">
        <v>73</v>
      </c>
      <c r="C202" s="3">
        <v>0.7</v>
      </c>
      <c r="E202" s="3">
        <v>0.6</v>
      </c>
      <c r="G202" s="3">
        <v>0.6</v>
      </c>
      <c r="H202" s="3" t="s">
        <v>147</v>
      </c>
      <c r="I202" s="3" t="s">
        <v>14</v>
      </c>
      <c r="J202" s="3" t="s">
        <v>191</v>
      </c>
      <c r="K202" s="3" t="s">
        <v>295</v>
      </c>
    </row>
    <row r="203" spans="1:11" x14ac:dyDescent="0.35">
      <c r="A203" s="3" t="s">
        <v>285</v>
      </c>
      <c r="B203" s="3" t="s">
        <v>73</v>
      </c>
      <c r="C203" s="3">
        <v>0.4</v>
      </c>
      <c r="E203" s="3">
        <v>0.4</v>
      </c>
      <c r="G203" s="3">
        <v>0.4</v>
      </c>
      <c r="H203" s="3" t="s">
        <v>147</v>
      </c>
      <c r="I203" s="3" t="s">
        <v>14</v>
      </c>
      <c r="J203" s="3" t="s">
        <v>148</v>
      </c>
      <c r="K203" s="3" t="s">
        <v>295</v>
      </c>
    </row>
    <row r="204" spans="1:11" x14ac:dyDescent="0.35">
      <c r="A204" s="3" t="s">
        <v>285</v>
      </c>
      <c r="B204" s="3" t="s">
        <v>73</v>
      </c>
      <c r="C204" s="3">
        <v>0.2</v>
      </c>
      <c r="E204" s="3">
        <v>0.2</v>
      </c>
      <c r="G204" s="3">
        <v>0.2</v>
      </c>
      <c r="H204" s="3" t="s">
        <v>147</v>
      </c>
      <c r="I204" s="3" t="s">
        <v>14</v>
      </c>
      <c r="J204" s="3" t="s">
        <v>292</v>
      </c>
      <c r="K204" s="3" t="s">
        <v>295</v>
      </c>
    </row>
    <row r="205" spans="1:11" x14ac:dyDescent="0.35">
      <c r="A205" s="3" t="s">
        <v>285</v>
      </c>
      <c r="B205" s="3" t="s">
        <v>73</v>
      </c>
      <c r="C205" s="3">
        <v>0.2</v>
      </c>
      <c r="E205" s="3">
        <v>0.2</v>
      </c>
      <c r="G205" s="3">
        <v>0.2</v>
      </c>
      <c r="H205" s="3" t="s">
        <v>147</v>
      </c>
      <c r="I205" s="3" t="s">
        <v>14</v>
      </c>
      <c r="J205" s="3" t="s">
        <v>293</v>
      </c>
      <c r="K205" s="3" t="s">
        <v>295</v>
      </c>
    </row>
    <row r="206" spans="1:11" ht="29" x14ac:dyDescent="0.35">
      <c r="A206" s="3" t="s">
        <v>285</v>
      </c>
      <c r="B206" s="3" t="s">
        <v>24</v>
      </c>
      <c r="C206" s="3">
        <v>106</v>
      </c>
      <c r="E206" s="3">
        <v>106</v>
      </c>
      <c r="G206" s="3">
        <v>106</v>
      </c>
      <c r="H206" s="3" t="s">
        <v>194</v>
      </c>
      <c r="I206" s="3" t="s">
        <v>14</v>
      </c>
      <c r="J206" s="3" t="s">
        <v>294</v>
      </c>
      <c r="K206" s="3" t="s">
        <v>295</v>
      </c>
    </row>
    <row r="207" spans="1:11" ht="29" x14ac:dyDescent="0.35">
      <c r="A207" s="3" t="s">
        <v>285</v>
      </c>
      <c r="B207" s="3" t="s">
        <v>25</v>
      </c>
      <c r="C207" s="3">
        <v>0</v>
      </c>
      <c r="E207" s="3">
        <v>0</v>
      </c>
      <c r="G207" s="3">
        <v>0</v>
      </c>
      <c r="H207" s="3" t="s">
        <v>196</v>
      </c>
      <c r="I207" s="3" t="s">
        <v>14</v>
      </c>
      <c r="J207" s="3" t="s">
        <v>294</v>
      </c>
      <c r="K207" s="3" t="s">
        <v>295</v>
      </c>
    </row>
    <row r="208" spans="1:11" ht="29" x14ac:dyDescent="0.35">
      <c r="A208" s="3" t="s">
        <v>287</v>
      </c>
      <c r="B208" s="3" t="s">
        <v>74</v>
      </c>
      <c r="C208" s="3">
        <v>50</v>
      </c>
      <c r="E208" s="3">
        <v>50</v>
      </c>
      <c r="F208" s="3">
        <v>50</v>
      </c>
      <c r="G208" s="3">
        <v>50</v>
      </c>
      <c r="H208" s="3" t="s">
        <v>186</v>
      </c>
      <c r="I208" s="3" t="s">
        <v>14</v>
      </c>
      <c r="J208" s="3" t="s">
        <v>294</v>
      </c>
      <c r="K208" s="3" t="s">
        <v>295</v>
      </c>
    </row>
    <row r="209" spans="1:11" x14ac:dyDescent="0.35">
      <c r="A209" s="3" t="s">
        <v>287</v>
      </c>
      <c r="B209" s="3" t="s">
        <v>73</v>
      </c>
      <c r="C209" s="3">
        <v>9.8000000000000007</v>
      </c>
      <c r="E209" s="3">
        <v>9.4</v>
      </c>
      <c r="G209" s="3">
        <v>8.9</v>
      </c>
      <c r="H209" s="3" t="s">
        <v>147</v>
      </c>
      <c r="I209" s="3" t="s">
        <v>14</v>
      </c>
      <c r="J209" s="3" t="s">
        <v>289</v>
      </c>
      <c r="K209" s="3" t="s">
        <v>295</v>
      </c>
    </row>
    <row r="210" spans="1:11" x14ac:dyDescent="0.35">
      <c r="A210" s="3" t="s">
        <v>287</v>
      </c>
      <c r="B210" s="3" t="s">
        <v>73</v>
      </c>
      <c r="C210" s="3">
        <v>6.5</v>
      </c>
      <c r="E210" s="3">
        <v>6.2</v>
      </c>
      <c r="G210" s="3">
        <v>6</v>
      </c>
      <c r="H210" s="3" t="s">
        <v>147</v>
      </c>
      <c r="I210" s="3" t="s">
        <v>14</v>
      </c>
      <c r="J210" s="3" t="s">
        <v>290</v>
      </c>
      <c r="K210" s="3" t="s">
        <v>295</v>
      </c>
    </row>
    <row r="211" spans="1:11" x14ac:dyDescent="0.35">
      <c r="A211" s="3" t="s">
        <v>287</v>
      </c>
      <c r="B211" s="3" t="s">
        <v>73</v>
      </c>
      <c r="C211" s="3">
        <v>2.7</v>
      </c>
      <c r="E211" s="3">
        <v>2.6</v>
      </c>
      <c r="G211" s="3">
        <v>2.4</v>
      </c>
      <c r="H211" s="3" t="s">
        <v>147</v>
      </c>
      <c r="I211" s="3" t="s">
        <v>14</v>
      </c>
      <c r="J211" s="3" t="s">
        <v>291</v>
      </c>
      <c r="K211" s="3" t="s">
        <v>295</v>
      </c>
    </row>
    <row r="212" spans="1:11" x14ac:dyDescent="0.35">
      <c r="A212" s="3" t="s">
        <v>287</v>
      </c>
      <c r="B212" s="3" t="s">
        <v>73</v>
      </c>
      <c r="C212" s="3">
        <v>1.3</v>
      </c>
      <c r="E212" s="3">
        <v>1.2</v>
      </c>
      <c r="G212" s="3">
        <v>1.2</v>
      </c>
      <c r="H212" s="3" t="s">
        <v>147</v>
      </c>
      <c r="I212" s="3" t="s">
        <v>14</v>
      </c>
      <c r="J212" s="3" t="s">
        <v>190</v>
      </c>
      <c r="K212" s="3" t="s">
        <v>295</v>
      </c>
    </row>
    <row r="213" spans="1:11" x14ac:dyDescent="0.35">
      <c r="A213" s="3" t="s">
        <v>287</v>
      </c>
      <c r="B213" s="3" t="s">
        <v>73</v>
      </c>
      <c r="C213" s="3">
        <v>0.7</v>
      </c>
      <c r="E213" s="3">
        <v>0.6</v>
      </c>
      <c r="G213" s="3">
        <v>0.6</v>
      </c>
      <c r="H213" s="3" t="s">
        <v>147</v>
      </c>
      <c r="I213" s="3" t="s">
        <v>14</v>
      </c>
      <c r="J213" s="3" t="s">
        <v>191</v>
      </c>
      <c r="K213" s="3" t="s">
        <v>295</v>
      </c>
    </row>
    <row r="214" spans="1:11" x14ac:dyDescent="0.35">
      <c r="A214" s="3" t="s">
        <v>287</v>
      </c>
      <c r="B214" s="3" t="s">
        <v>73</v>
      </c>
      <c r="C214" s="3">
        <v>0.4</v>
      </c>
      <c r="E214" s="3">
        <v>0.4</v>
      </c>
      <c r="G214" s="3">
        <v>0.4</v>
      </c>
      <c r="H214" s="3" t="s">
        <v>147</v>
      </c>
      <c r="I214" s="3" t="s">
        <v>14</v>
      </c>
      <c r="J214" s="3" t="s">
        <v>148</v>
      </c>
      <c r="K214" s="3" t="s">
        <v>295</v>
      </c>
    </row>
    <row r="215" spans="1:11" x14ac:dyDescent="0.35">
      <c r="A215" s="3" t="s">
        <v>287</v>
      </c>
      <c r="B215" s="3" t="s">
        <v>73</v>
      </c>
      <c r="C215" s="3">
        <v>0.2</v>
      </c>
      <c r="E215" s="3">
        <v>0.2</v>
      </c>
      <c r="G215" s="3">
        <v>0.2</v>
      </c>
      <c r="H215" s="3" t="s">
        <v>147</v>
      </c>
      <c r="I215" s="3" t="s">
        <v>14</v>
      </c>
      <c r="J215" s="3" t="s">
        <v>292</v>
      </c>
      <c r="K215" s="3" t="s">
        <v>295</v>
      </c>
    </row>
    <row r="216" spans="1:11" x14ac:dyDescent="0.35">
      <c r="A216" s="3" t="s">
        <v>287</v>
      </c>
      <c r="B216" s="3" t="s">
        <v>73</v>
      </c>
      <c r="C216" s="3">
        <v>0.2</v>
      </c>
      <c r="E216" s="3">
        <v>0.2</v>
      </c>
      <c r="G216" s="3">
        <v>0.2</v>
      </c>
      <c r="H216" s="3" t="s">
        <v>147</v>
      </c>
      <c r="I216" s="3" t="s">
        <v>14</v>
      </c>
      <c r="J216" s="3" t="s">
        <v>293</v>
      </c>
      <c r="K216" s="3" t="s">
        <v>295</v>
      </c>
    </row>
    <row r="217" spans="1:11" ht="29" x14ac:dyDescent="0.35">
      <c r="A217" s="3" t="s">
        <v>287</v>
      </c>
      <c r="B217" s="3" t="s">
        <v>24</v>
      </c>
      <c r="C217" s="3">
        <v>106</v>
      </c>
      <c r="E217" s="3">
        <v>106</v>
      </c>
      <c r="G217" s="3">
        <v>106</v>
      </c>
      <c r="H217" s="3" t="s">
        <v>194</v>
      </c>
      <c r="I217" s="3" t="s">
        <v>14</v>
      </c>
      <c r="J217" s="3" t="s">
        <v>294</v>
      </c>
      <c r="K217" s="3" t="s">
        <v>295</v>
      </c>
    </row>
    <row r="218" spans="1:11" ht="29" x14ac:dyDescent="0.35">
      <c r="A218" s="3" t="s">
        <v>287</v>
      </c>
      <c r="B218" s="3" t="s">
        <v>25</v>
      </c>
      <c r="C218" s="3">
        <v>0</v>
      </c>
      <c r="E218" s="3">
        <v>0</v>
      </c>
      <c r="G218" s="3">
        <v>0</v>
      </c>
      <c r="H218" s="3" t="s">
        <v>196</v>
      </c>
      <c r="I218" s="3" t="s">
        <v>14</v>
      </c>
      <c r="J218" s="3" t="s">
        <v>294</v>
      </c>
      <c r="K218" s="3" t="s">
        <v>295</v>
      </c>
    </row>
    <row r="219" spans="1:11" x14ac:dyDescent="0.35">
      <c r="A219" s="3" t="s">
        <v>286</v>
      </c>
      <c r="B219" s="3" t="s">
        <v>74</v>
      </c>
      <c r="C219" s="3">
        <v>50</v>
      </c>
      <c r="E219" s="3">
        <v>50</v>
      </c>
      <c r="F219" s="3">
        <v>50</v>
      </c>
      <c r="G219" s="3">
        <v>50</v>
      </c>
      <c r="H219" s="3" t="s">
        <v>186</v>
      </c>
      <c r="I219" s="3" t="s">
        <v>14</v>
      </c>
      <c r="K219" s="3" t="s">
        <v>295</v>
      </c>
    </row>
    <row r="220" spans="1:11" ht="29" x14ac:dyDescent="0.35">
      <c r="A220" s="3" t="s">
        <v>286</v>
      </c>
      <c r="B220" s="3" t="s">
        <v>73</v>
      </c>
      <c r="I220" s="3" t="s">
        <v>14</v>
      </c>
      <c r="J220" s="3" t="s">
        <v>296</v>
      </c>
      <c r="K220" s="3" t="s">
        <v>295</v>
      </c>
    </row>
    <row r="221" spans="1:11" x14ac:dyDescent="0.35">
      <c r="A221" s="3" t="s">
        <v>299</v>
      </c>
      <c r="B221" s="3" t="s">
        <v>72</v>
      </c>
      <c r="C221" s="3">
        <v>9600000</v>
      </c>
      <c r="D221" s="3">
        <v>2100000</v>
      </c>
      <c r="E221" s="3">
        <v>1500000</v>
      </c>
      <c r="F221" s="3">
        <v>1200000</v>
      </c>
      <c r="G221" s="3">
        <v>1200000</v>
      </c>
      <c r="H221" s="3" t="s">
        <v>266</v>
      </c>
      <c r="I221" s="3" t="s">
        <v>14</v>
      </c>
      <c r="J221" s="3" t="s">
        <v>301</v>
      </c>
      <c r="K221" s="3" t="s">
        <v>275</v>
      </c>
    </row>
    <row r="222" spans="1:11" x14ac:dyDescent="0.35">
      <c r="A222" s="3" t="s">
        <v>298</v>
      </c>
      <c r="B222" s="3" t="s">
        <v>72</v>
      </c>
      <c r="C222" s="3">
        <v>1</v>
      </c>
      <c r="D222" s="3">
        <v>1</v>
      </c>
      <c r="E222" s="3">
        <v>1</v>
      </c>
      <c r="F222" s="3">
        <v>1</v>
      </c>
      <c r="G222" s="3">
        <v>1</v>
      </c>
      <c r="H222" s="3" t="s">
        <v>266</v>
      </c>
      <c r="I222" s="3" t="s">
        <v>14</v>
      </c>
      <c r="J222" s="3" t="s">
        <v>301</v>
      </c>
      <c r="K222" s="3" t="s">
        <v>275</v>
      </c>
    </row>
    <row r="223" spans="1:11" x14ac:dyDescent="0.35">
      <c r="A223" s="3" t="s">
        <v>300</v>
      </c>
      <c r="B223" s="3" t="s">
        <v>72</v>
      </c>
      <c r="C223" s="3">
        <v>1</v>
      </c>
      <c r="D223" s="3">
        <v>1</v>
      </c>
      <c r="E223" s="3">
        <v>1</v>
      </c>
      <c r="F223" s="3">
        <v>1</v>
      </c>
      <c r="G223" s="3">
        <v>1</v>
      </c>
      <c r="H223" s="3" t="s">
        <v>266</v>
      </c>
      <c r="I223" s="3" t="s">
        <v>14</v>
      </c>
      <c r="J223" s="3" t="s">
        <v>301</v>
      </c>
      <c r="K223" s="3" t="s">
        <v>275</v>
      </c>
    </row>
    <row r="224" spans="1:11" x14ac:dyDescent="0.35">
      <c r="A224" s="3" t="s">
        <v>299</v>
      </c>
      <c r="B224" s="3" t="s">
        <v>24</v>
      </c>
      <c r="C224" s="3">
        <v>80000</v>
      </c>
      <c r="D224" s="3">
        <v>80000</v>
      </c>
      <c r="E224" s="3">
        <v>80000</v>
      </c>
      <c r="F224" s="3">
        <v>80000</v>
      </c>
      <c r="G224" s="3">
        <v>80000</v>
      </c>
      <c r="H224" s="3" t="s">
        <v>195</v>
      </c>
      <c r="I224" s="3" t="s">
        <v>14</v>
      </c>
      <c r="J224" s="3" t="s">
        <v>301</v>
      </c>
      <c r="K224" s="3" t="s">
        <v>275</v>
      </c>
    </row>
    <row r="225" spans="1:11" x14ac:dyDescent="0.35">
      <c r="A225" s="3" t="s">
        <v>299</v>
      </c>
      <c r="B225" s="3" t="s">
        <v>25</v>
      </c>
      <c r="J225" s="3" t="s">
        <v>302</v>
      </c>
      <c r="K225" s="3" t="s">
        <v>275</v>
      </c>
    </row>
    <row r="226" spans="1:11" x14ac:dyDescent="0.35">
      <c r="A226" s="3" t="s">
        <v>299</v>
      </c>
      <c r="B226" s="3" t="s">
        <v>28</v>
      </c>
      <c r="C226" s="3">
        <v>20</v>
      </c>
      <c r="D226" s="3">
        <v>25</v>
      </c>
      <c r="E226" s="3">
        <v>30</v>
      </c>
      <c r="F226" s="3">
        <v>30</v>
      </c>
      <c r="G226" s="3">
        <v>30</v>
      </c>
      <c r="I226" s="3" t="s">
        <v>14</v>
      </c>
      <c r="J226" s="3" t="s">
        <v>301</v>
      </c>
      <c r="K226" s="3" t="s">
        <v>275</v>
      </c>
    </row>
    <row r="257" spans="1:1" x14ac:dyDescent="0.35">
      <c r="A257" s="12"/>
    </row>
  </sheetData>
  <phoneticPr fontId="3" type="noConversion"/>
  <hyperlinks>
    <hyperlink ref="K4" r:id="rId1" display="https://cdn.website-editor.net/s/b1c3966c02424fcdb65f54c67900e60d/files/uploaded/CO2-Verdampfer-CL.pdf?Expires=1714516055&amp;Signature=m06pYyARv0DK17fQ8SPW8vwf9jnMfU4P1ain0XsTdf5IC0YISOgOSZihUu3pNmFjKZBAf2Cyc6Dugk5rrrRTrC3LWGX3wT4hRWqqa1u5kyZiKcGOp0V~EjlTKlgDr1QLcsIT7wCPo1IWSp-XVCuaVkRF86EZ3cGv2z3X9L5SWC~O23VX6iWRnfDenuvCfdcKCDfIuQP9AEtd-qzdjIBRdR0ByJcG5pBolT58m--TIeugDUruhTfMuKrCMhVrmWzo0Gk63KPF7ZTlVJeM-Xue7Sz0nm7BgrQlxLdO4whUGMoTmum05h4-REKvtnpOhDrx~vGOVMTk7zcVwvel~KBeww__&amp;Key-Pair-Id=K2NXBXLF010TJW" xr:uid="{DBDAD553-33AA-4DBF-ACAE-0382B8D931C1}"/>
    <hyperlink ref="K129" r:id="rId2" xr:uid="{C15DCB95-DC96-4E12-BC5C-638AF89A1D76}"/>
    <hyperlink ref="K67" r:id="rId3" xr:uid="{52B939ED-8287-4285-896D-B0F6FE3A0772}"/>
    <hyperlink ref="K21" r:id="rId4" xr:uid="{EF4BBE06-196C-4E62-AEB6-3A0F0FCF6D1C}"/>
    <hyperlink ref="K73" r:id="rId5" xr:uid="{6384EE7D-8B6D-4AB9-9A15-B46337219589}"/>
    <hyperlink ref="K66" r:id="rId6" xr:uid="{C03A1B91-8BB6-4266-9AF2-A98F323A40D4}"/>
  </hyperlinks>
  <pageMargins left="0.7" right="0.7" top="0.75" bottom="0.75" header="0.3" footer="0.3"/>
  <pageSetup paperSize="9" orientation="portrait" r:id="rId7"/>
  <customProperties>
    <customPr name="Guid" r:id="rId8"/>
  </customProperties>
  <tableParts count="1">
    <tablePart r:id="rId9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367FBE37-4BB4-4A2D-B61E-D7A013871256}">
          <x14:formula1>
            <xm:f>'Variable Types'!$A$2:$A$51</xm:f>
          </x14:formula1>
          <xm:sqref>H225:H1048576 H220 I1:I255</xm:sqref>
        </x14:dataValidation>
        <x14:dataValidation type="list" allowBlank="1" showInputMessage="1" showErrorMessage="1" xr:uid="{7911B029-FECC-467E-9742-40BD9EB9AF02}">
          <x14:formula1>
            <xm:f>Variables!$A$2:$A$51</xm:f>
          </x14:formula1>
          <xm:sqref>B1:B1048576</xm:sqref>
        </x14:dataValidation>
        <x14:dataValidation type="list" allowBlank="1" showInputMessage="1" showErrorMessage="1" xr:uid="{6DCFF093-BE81-4C53-B36B-4DFE1729FE77}">
          <x14:formula1>
            <xm:f>Objects!$A$3:$A$89</xm:f>
          </x14:formula1>
          <xm:sqref>A1:A1048576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6478B-2667-46C0-A34E-67E3B0146B50}">
  <dimension ref="A1:A42"/>
  <sheetViews>
    <sheetView workbookViewId="0">
      <selection activeCell="A42" sqref="A42"/>
    </sheetView>
  </sheetViews>
  <sheetFormatPr defaultRowHeight="14.5" x14ac:dyDescent="0.35"/>
  <sheetData>
    <row r="1" spans="1:1" ht="15.5" x14ac:dyDescent="0.35">
      <c r="A1" s="1" t="s">
        <v>30</v>
      </c>
    </row>
    <row r="3" spans="1:1" x14ac:dyDescent="0.35">
      <c r="A3" t="s">
        <v>31</v>
      </c>
    </row>
    <row r="4" spans="1:1" x14ac:dyDescent="0.35">
      <c r="A4" t="s">
        <v>3</v>
      </c>
    </row>
    <row r="5" spans="1:1" x14ac:dyDescent="0.35">
      <c r="A5" t="s">
        <v>121</v>
      </c>
    </row>
    <row r="6" spans="1:1" x14ac:dyDescent="0.35">
      <c r="A6" t="s">
        <v>123</v>
      </c>
    </row>
    <row r="7" spans="1:1" x14ac:dyDescent="0.35">
      <c r="A7" t="s">
        <v>122</v>
      </c>
    </row>
    <row r="8" spans="1:1" x14ac:dyDescent="0.35">
      <c r="A8" t="s">
        <v>32</v>
      </c>
    </row>
    <row r="9" spans="1:1" x14ac:dyDescent="0.35">
      <c r="A9" t="s">
        <v>33</v>
      </c>
    </row>
    <row r="10" spans="1:1" x14ac:dyDescent="0.35">
      <c r="A10" t="s">
        <v>34</v>
      </c>
    </row>
    <row r="11" spans="1:1" x14ac:dyDescent="0.35">
      <c r="A11" t="s">
        <v>35</v>
      </c>
    </row>
    <row r="12" spans="1:1" x14ac:dyDescent="0.35">
      <c r="A12" t="s">
        <v>56</v>
      </c>
    </row>
    <row r="13" spans="1:1" x14ac:dyDescent="0.35">
      <c r="A13" t="s">
        <v>36</v>
      </c>
    </row>
    <row r="14" spans="1:1" x14ac:dyDescent="0.35">
      <c r="A14" t="s">
        <v>37</v>
      </c>
    </row>
    <row r="15" spans="1:1" x14ac:dyDescent="0.35">
      <c r="A15" t="s">
        <v>38</v>
      </c>
    </row>
    <row r="16" spans="1:1" x14ac:dyDescent="0.35">
      <c r="A16" t="s">
        <v>39</v>
      </c>
    </row>
    <row r="17" spans="1:1" x14ac:dyDescent="0.35">
      <c r="A17" t="s">
        <v>40</v>
      </c>
    </row>
    <row r="18" spans="1:1" x14ac:dyDescent="0.35">
      <c r="A18" t="s">
        <v>46</v>
      </c>
    </row>
    <row r="19" spans="1:1" x14ac:dyDescent="0.35">
      <c r="A19" t="s">
        <v>47</v>
      </c>
    </row>
    <row r="20" spans="1:1" x14ac:dyDescent="0.35">
      <c r="A20" t="s">
        <v>70</v>
      </c>
    </row>
    <row r="21" spans="1:1" x14ac:dyDescent="0.35">
      <c r="A21" t="s">
        <v>79</v>
      </c>
    </row>
    <row r="22" spans="1:1" x14ac:dyDescent="0.35">
      <c r="A22" t="s">
        <v>80</v>
      </c>
    </row>
    <row r="23" spans="1:1" x14ac:dyDescent="0.35">
      <c r="A23" t="s">
        <v>182</v>
      </c>
    </row>
    <row r="24" spans="1:1" x14ac:dyDescent="0.35">
      <c r="A24" t="s">
        <v>183</v>
      </c>
    </row>
    <row r="25" spans="1:1" x14ac:dyDescent="0.35">
      <c r="A25" t="s">
        <v>244</v>
      </c>
    </row>
    <row r="26" spans="1:1" x14ac:dyDescent="0.35">
      <c r="A26" t="s">
        <v>267</v>
      </c>
    </row>
    <row r="27" spans="1:1" x14ac:dyDescent="0.35">
      <c r="A27" t="s">
        <v>268</v>
      </c>
    </row>
    <row r="28" spans="1:1" x14ac:dyDescent="0.35">
      <c r="A28" t="s">
        <v>270</v>
      </c>
    </row>
    <row r="29" spans="1:1" x14ac:dyDescent="0.35">
      <c r="A29" t="s">
        <v>274</v>
      </c>
    </row>
    <row r="30" spans="1:1" x14ac:dyDescent="0.35">
      <c r="A30" t="s">
        <v>277</v>
      </c>
    </row>
    <row r="31" spans="1:1" x14ac:dyDescent="0.35">
      <c r="A31" t="s">
        <v>281</v>
      </c>
    </row>
    <row r="32" spans="1:1" x14ac:dyDescent="0.35">
      <c r="A32" t="s">
        <v>279</v>
      </c>
    </row>
    <row r="33" spans="1:1" x14ac:dyDescent="0.35">
      <c r="A33" t="s">
        <v>282</v>
      </c>
    </row>
    <row r="34" spans="1:1" x14ac:dyDescent="0.35">
      <c r="A34" t="s">
        <v>283</v>
      </c>
    </row>
    <row r="35" spans="1:1" x14ac:dyDescent="0.35">
      <c r="A35" t="s">
        <v>284</v>
      </c>
    </row>
    <row r="36" spans="1:1" x14ac:dyDescent="0.35">
      <c r="A36" t="s">
        <v>285</v>
      </c>
    </row>
    <row r="37" spans="1:1" x14ac:dyDescent="0.35">
      <c r="A37" t="s">
        <v>287</v>
      </c>
    </row>
    <row r="38" spans="1:1" x14ac:dyDescent="0.35">
      <c r="A38" t="s">
        <v>286</v>
      </c>
    </row>
    <row r="39" spans="1:1" x14ac:dyDescent="0.35">
      <c r="A39" t="s">
        <v>298</v>
      </c>
    </row>
    <row r="40" spans="1:1" x14ac:dyDescent="0.35">
      <c r="A40" t="s">
        <v>299</v>
      </c>
    </row>
    <row r="41" spans="1:1" x14ac:dyDescent="0.35">
      <c r="A41" t="s">
        <v>300</v>
      </c>
    </row>
    <row r="42" spans="1:1" x14ac:dyDescent="0.35">
      <c r="A42" t="s">
        <v>299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04CB00-B233-4C8F-9598-9E4FA54AC391}">
  <dimension ref="A1:A37"/>
  <sheetViews>
    <sheetView topLeftCell="A12" workbookViewId="0">
      <selection activeCell="A37" sqref="A37"/>
    </sheetView>
  </sheetViews>
  <sheetFormatPr defaultRowHeight="14.5" x14ac:dyDescent="0.35"/>
  <sheetData>
    <row r="1" spans="1:1" ht="15.5" x14ac:dyDescent="0.35">
      <c r="A1" s="1" t="s">
        <v>10</v>
      </c>
    </row>
    <row r="3" spans="1:1" x14ac:dyDescent="0.35">
      <c r="A3" t="s">
        <v>4</v>
      </c>
    </row>
    <row r="4" spans="1:1" x14ac:dyDescent="0.35">
      <c r="A4" t="s">
        <v>42</v>
      </c>
    </row>
    <row r="5" spans="1:1" x14ac:dyDescent="0.35">
      <c r="A5" t="s">
        <v>6</v>
      </c>
    </row>
    <row r="6" spans="1:1" x14ac:dyDescent="0.35">
      <c r="A6" t="s">
        <v>7</v>
      </c>
    </row>
    <row r="7" spans="1:1" x14ac:dyDescent="0.35">
      <c r="A7" t="s">
        <v>8</v>
      </c>
    </row>
    <row r="8" spans="1:1" x14ac:dyDescent="0.35">
      <c r="A8" t="s">
        <v>9</v>
      </c>
    </row>
    <row r="9" spans="1:1" x14ac:dyDescent="0.35">
      <c r="A9" t="s">
        <v>11</v>
      </c>
    </row>
    <row r="10" spans="1:1" x14ac:dyDescent="0.35">
      <c r="A10" t="s">
        <v>12</v>
      </c>
    </row>
    <row r="11" spans="1:1" x14ac:dyDescent="0.35">
      <c r="A11" t="s">
        <v>25</v>
      </c>
    </row>
    <row r="12" spans="1:1" x14ac:dyDescent="0.35">
      <c r="A12" t="s">
        <v>24</v>
      </c>
    </row>
    <row r="13" spans="1:1" x14ac:dyDescent="0.35">
      <c r="A13" t="s">
        <v>26</v>
      </c>
    </row>
    <row r="14" spans="1:1" x14ac:dyDescent="0.35">
      <c r="A14" t="s">
        <v>27</v>
      </c>
    </row>
    <row r="15" spans="1:1" x14ac:dyDescent="0.35">
      <c r="A15" t="s">
        <v>28</v>
      </c>
    </row>
    <row r="16" spans="1:1" x14ac:dyDescent="0.35">
      <c r="A16" t="s">
        <v>41</v>
      </c>
    </row>
    <row r="17" spans="1:1" x14ac:dyDescent="0.35">
      <c r="A17" t="s">
        <v>43</v>
      </c>
    </row>
    <row r="18" spans="1:1" x14ac:dyDescent="0.35">
      <c r="A18" t="s">
        <v>50</v>
      </c>
    </row>
    <row r="19" spans="1:1" x14ac:dyDescent="0.35">
      <c r="A19" t="s">
        <v>52</v>
      </c>
    </row>
    <row r="20" spans="1:1" x14ac:dyDescent="0.35">
      <c r="A20" t="s">
        <v>61</v>
      </c>
    </row>
    <row r="21" spans="1:1" x14ac:dyDescent="0.35">
      <c r="A21" t="s">
        <v>71</v>
      </c>
    </row>
    <row r="22" spans="1:1" x14ac:dyDescent="0.35">
      <c r="A22" t="s">
        <v>72</v>
      </c>
    </row>
    <row r="23" spans="1:1" x14ac:dyDescent="0.35">
      <c r="A23" t="s">
        <v>73</v>
      </c>
    </row>
    <row r="24" spans="1:1" x14ac:dyDescent="0.35">
      <c r="A24" t="s">
        <v>74</v>
      </c>
    </row>
    <row r="25" spans="1:1" x14ac:dyDescent="0.35">
      <c r="A25" t="s">
        <v>75</v>
      </c>
    </row>
    <row r="26" spans="1:1" x14ac:dyDescent="0.35">
      <c r="A26" t="s">
        <v>77</v>
      </c>
    </row>
    <row r="27" spans="1:1" x14ac:dyDescent="0.35">
      <c r="A27" t="s">
        <v>78</v>
      </c>
    </row>
    <row r="28" spans="1:1" x14ac:dyDescent="0.35">
      <c r="A28" t="s">
        <v>82</v>
      </c>
    </row>
    <row r="29" spans="1:1" x14ac:dyDescent="0.35">
      <c r="A29" t="s">
        <v>83</v>
      </c>
    </row>
    <row r="30" spans="1:1" x14ac:dyDescent="0.35">
      <c r="A30" t="s">
        <v>84</v>
      </c>
    </row>
    <row r="31" spans="1:1" x14ac:dyDescent="0.35">
      <c r="A31" t="s">
        <v>115</v>
      </c>
    </row>
    <row r="32" spans="1:1" x14ac:dyDescent="0.35">
      <c r="A32" t="s">
        <v>116</v>
      </c>
    </row>
    <row r="33" spans="1:1" x14ac:dyDescent="0.35">
      <c r="A33" t="s">
        <v>136</v>
      </c>
    </row>
    <row r="34" spans="1:1" x14ac:dyDescent="0.35">
      <c r="A34" t="s">
        <v>236</v>
      </c>
    </row>
    <row r="35" spans="1:1" x14ac:dyDescent="0.35">
      <c r="A35" t="s">
        <v>251</v>
      </c>
    </row>
    <row r="36" spans="1:1" x14ac:dyDescent="0.35">
      <c r="A36" t="s">
        <v>252</v>
      </c>
    </row>
    <row r="37" spans="1:1" x14ac:dyDescent="0.35">
      <c r="A37" t="s">
        <v>308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F3D95-EDEE-4670-9428-7D5C6E11C2A2}">
  <dimension ref="A1:A9"/>
  <sheetViews>
    <sheetView workbookViewId="0"/>
  </sheetViews>
  <sheetFormatPr defaultRowHeight="14.5" x14ac:dyDescent="0.35"/>
  <sheetData>
    <row r="1" spans="1:1" x14ac:dyDescent="0.35">
      <c r="A1" s="2" t="s">
        <v>22</v>
      </c>
    </row>
    <row r="2" spans="1:1" x14ac:dyDescent="0.35">
      <c r="A2" t="s">
        <v>14</v>
      </c>
    </row>
    <row r="3" spans="1:1" x14ac:dyDescent="0.35">
      <c r="A3" t="s">
        <v>15</v>
      </c>
    </row>
    <row r="4" spans="1:1" x14ac:dyDescent="0.35">
      <c r="A4" t="s">
        <v>16</v>
      </c>
    </row>
    <row r="5" spans="1:1" x14ac:dyDescent="0.35">
      <c r="A5" t="s">
        <v>17</v>
      </c>
    </row>
    <row r="6" spans="1:1" x14ac:dyDescent="0.35">
      <c r="A6" t="s">
        <v>18</v>
      </c>
    </row>
    <row r="7" spans="1:1" x14ac:dyDescent="0.35">
      <c r="A7" t="s">
        <v>19</v>
      </c>
    </row>
    <row r="8" spans="1:1" x14ac:dyDescent="0.35">
      <c r="A8" t="s">
        <v>20</v>
      </c>
    </row>
    <row r="9" spans="1:1" x14ac:dyDescent="0.35">
      <c r="A9" t="s">
        <v>21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6 4 1 n W u p N a I m m A A A A 9 w A A A B I A H A B D b 2 5 m a W c v U G F j a 2 F n Z S 5 4 b W w g o h g A K K A U A A A A A A A A A A A A A A A A A A A A A A A A A A A A h Y 8 x D o I w G I W v Q r r T F h g E 8 l M G 3 Z T E x M S 4 N q V C I x R D i + V u D h 7 J K 4 h R 1 M 3 x f e 8 b 3 r t f b 5 C P b e N d Z G 9 U p z M U Y I o 8 q U V X K l 1 l a L B H P 0 Y 5 g y 0 X J 1 5 J b 5 K 1 S U d T Z q i 2 9 p w S 4 p z D L s J d X 5 G Q 0 o A c i s 1 O 1 L L l 6 C O r / 7 K v t L F c C 4 k Y 7 F 9 j W I i D K M F B v E g w B T J T K J T + G u E 0 + N n + Q F g O j R 1 6 y U r u r 9 Z A 5 g j k f Y I 9 A F B L A w Q U A A I A C A D r j W d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6 4 1 n W i i K R 7 g O A A A A E Q A A A B M A H A B G b 3 J t d W x h c y 9 T Z W N 0 a W 9 u M S 5 t I K I Y A C i g F A A A A A A A A A A A A A A A A A A A A A A A A A A A A C t O T S 7 J z M 9 T C I b Q h t Y A U E s B A i 0 A F A A C A A g A 6 4 1 n W u p N a I m m A A A A 9 w A A A B I A A A A A A A A A A A A A A A A A A A A A A E N v b m Z p Z y 9 Q Y W N r Y W d l L n h t b F B L A Q I t A B Q A A g A I A O u N Z 1 o P y u m r p A A A A O k A A A A T A A A A A A A A A A A A A A A A A P I A A A B b Q 2 9 u d G V u d F 9 U e X B l c 1 0 u e G 1 s U E s B A i 0 A F A A C A A g A 6 4 1 n W i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H L L D Y L Y 3 F 9 P u L r K v c W k u t 8 A A A A A A g A A A A A A E G Y A A A A B A A A g A A A A R v f y H 1 Y Z f I q A 9 o / i L m / X p F n 0 x 0 P 2 t 2 n M s S k B z Y o v z f Q A A A A A D o A A A A A C A A A g A A A A w L F d x i S x e N 8 I h W G n U 1 n Y 8 Y X g w W 2 0 t z y W U U o T D 9 N L 8 s 1 Q A A A A X 8 j 3 Z 1 7 4 i 8 5 9 5 T T S J T m H 5 A f Z 7 Q N S d 7 k u / H j 6 7 v d u D r g Z R j N 4 A 6 F k m p M 9 3 O p 9 I r z k r 7 K O J e h A w y 8 o x Z G f G + x I k 2 N N Z c p O t U T h k s E 3 O i u l f l F A A A A A w U v g u w F g 9 k G Z F 0 X k C n n r D F w h p x V u 2 H W t u 3 f i M + N D l 3 B l L e k 3 6 D 5 j L w d + v 1 l 7 H y h c B R 5 K 6 9 N 5 p d g n Z W b h / 6 4 p / w = = < / D a t a M a s h u p > 
</file>

<file path=customXml/itemProps1.xml><?xml version="1.0" encoding="utf-8"?>
<ds:datastoreItem xmlns:ds="http://schemas.openxmlformats.org/officeDocument/2006/customXml" ds:itemID="{439555B3-1782-40E5-A060-B834A8CA1A2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Values</vt:lpstr>
      <vt:lpstr>Objects</vt:lpstr>
      <vt:lpstr>Variables</vt:lpstr>
      <vt:lpstr>Variable Types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Dana Josephine Hentschel</dc:creator>
  <cp:lastModifiedBy>Johannes Felipe Giehl</cp:lastModifiedBy>
  <dcterms:created xsi:type="dcterms:W3CDTF">2024-02-08T16:43:48Z</dcterms:created>
  <dcterms:modified xsi:type="dcterms:W3CDTF">2025-03-10T19:03:21Z</dcterms:modified>
</cp:coreProperties>
</file>