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jh_eco_cbs_dk/Documents/Documents/GitHub/Nord_H2ub/Spine_Projects/01_input_data/01_input_raw/methanol/"/>
    </mc:Choice>
  </mc:AlternateContent>
  <xr:revisionPtr revIDLastSave="87" documentId="13_ncr:1_{96B3803C-A484-4494-82AB-C52E20681BDD}" xr6:coauthVersionLast="47" xr6:coauthVersionMax="47" xr10:uidLastSave="{E918D0C2-D677-4E3F-B9BA-C7A1F7EFA85C}"/>
  <bookViews>
    <workbookView xWindow="-110" yWindow="-110" windowWidth="19420" windowHeight="10420" activeTab="2" xr2:uid="{50334894-9481-4F8E-BD29-206032E10C62}"/>
  </bookViews>
  <sheets>
    <sheet name="Units" sheetId="1" r:id="rId1"/>
    <sheet name="Connections" sheetId="2" r:id="rId2"/>
    <sheet name="Storages" sheetId="3" r:id="rId3"/>
    <sheet name="Drop_Down" sheetId="4" r:id="rId4"/>
  </sheets>
  <definedNames>
    <definedName name="CIQWBGuid" hidden="1">"b0b17f6e-6b5a-4c7a-b8cb-963d8de9cdf7"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1" l="1"/>
  <c r="Z5" i="1"/>
  <c r="Z6" i="1"/>
</calcChain>
</file>

<file path=xl/sharedStrings.xml><?xml version="1.0" encoding="utf-8"?>
<sst xmlns="http://schemas.openxmlformats.org/spreadsheetml/2006/main" count="193" uniqueCount="111">
  <si>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</si>
  <si>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</si>
  <si>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</si>
  <si>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</si>
  <si>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</si>
  <si>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</si>
  <si>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</si>
  <si>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</si>
  <si>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</si>
  <si>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</si>
  <si>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Cap_Output_1_max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</si>
  <si>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</si>
  <si>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</si>
  <si>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</si>
  <si>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</si>
  <si>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</si>
  <si>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</si>
  <si>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</si>
  <si>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</si>
  <si>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</si>
  <si>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</si>
  <si>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</si>
  <si>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</si>
  <si>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</si>
  <si>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</si>
  <si>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</si>
  <si>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</si>
  <si>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unit_on_cost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</si>
  <si>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</si>
  <si>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</si>
  <si>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</si>
  <si>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</si>
  <si>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</si>
  <si>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</si>
  <si>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</si>
  <si>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unit_idle_heat_rate</t>
  </si>
  <si>
    <t>Error messages:</t>
  </si>
  <si>
    <t>Solar_Plant_Kasso</t>
  </si>
  <si>
    <t>Power_Kasso</t>
  </si>
  <si>
    <t>Electrolyzer</t>
  </si>
  <si>
    <t>Water</t>
  </si>
  <si>
    <t>Hydrogen_Kasso</t>
  </si>
  <si>
    <t>Waste_Heat</t>
  </si>
  <si>
    <t>CO2_Vaporizer</t>
  </si>
  <si>
    <t>Carbon_Dioxide</t>
  </si>
  <si>
    <t>Vaporized_Carbon_Dioxide</t>
  </si>
  <si>
    <t>Destilation_Tower</t>
  </si>
  <si>
    <t>Raw_Methanol</t>
  </si>
  <si>
    <t>Steam</t>
  </si>
  <si>
    <t>E-Methanol_Kasso</t>
  </si>
  <si>
    <t>Methanol_Reactor</t>
  </si>
  <si>
    <t>48h</t>
  </si>
  <si>
    <t>Steam_Plant</t>
  </si>
  <si>
    <t>Connection</t>
  </si>
  <si>
    <t>Connection_type</t>
  </si>
  <si>
    <t>Cap_Output1_max</t>
  </si>
  <si>
    <t>Efficency</t>
  </si>
  <si>
    <t>Relation_Out_In</t>
  </si>
  <si>
    <t>power_line_Wholesale_Kasso</t>
  </si>
  <si>
    <t>Power_Wholesale</t>
  </si>
  <si>
    <t>connection_type_lossless_bidirectional</t>
  </si>
  <si>
    <t>pipeline_storage_hydrogen</t>
  </si>
  <si>
    <t>Hydrogen_storage_Kasso</t>
  </si>
  <si>
    <t>pipeline_storage_e-methanol</t>
  </si>
  <si>
    <t>E-Methanol_storage_Kasso</t>
  </si>
  <si>
    <t>pipeline_District_Heating</t>
  </si>
  <si>
    <t>District_Heating</t>
  </si>
  <si>
    <t>connection_type_normal</t>
  </si>
  <si>
    <t>Storage</t>
  </si>
  <si>
    <t>value_before</t>
  </si>
  <si>
    <t>value_start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</si>
  <si>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</si>
  <si>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</si>
  <si>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</si>
  <si>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</si>
  <si>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</si>
  <si>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</si>
  <si>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</si>
  <si>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</si>
  <si>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</si>
  <si>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</si>
  <si>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Electrolyzer_PEM</t>
  </si>
  <si>
    <t>Electric_Steam_Boiler</t>
  </si>
  <si>
    <t>power_line</t>
  </si>
  <si>
    <t>hydrogen_pipeline</t>
  </si>
  <si>
    <t>pipeline</t>
  </si>
  <si>
    <t>object_type</t>
  </si>
  <si>
    <t>Electrolyzer_AEC</t>
  </si>
  <si>
    <t>Electrolyzer_SOEC</t>
  </si>
  <si>
    <t>Methanol_Plant</t>
  </si>
  <si>
    <t>Methanol_storage</t>
  </si>
  <si>
    <t>Hydrogen_storage</t>
  </si>
  <si>
    <t>storage_investment_variable_type</t>
  </si>
  <si>
    <t>candidate_storages</t>
  </si>
  <si>
    <t>storage_investment_tech_lifetime</t>
  </si>
  <si>
    <t>number_of_storages</t>
  </si>
  <si>
    <t>storage_investment_cost</t>
  </si>
  <si>
    <t>storage_investment_variable_type_continuous</t>
  </si>
  <si>
    <t>10Y</t>
  </si>
  <si>
    <t>connection_investment_variable_type</t>
  </si>
  <si>
    <t>candidate_connections</t>
  </si>
  <si>
    <t>connection_investment_tech_lifetime</t>
  </si>
  <si>
    <t>number_of_connections</t>
  </si>
  <si>
    <t>connection_investment_cost</t>
  </si>
  <si>
    <t>connection_investment_variable_type_continuous</t>
  </si>
  <si>
    <t>unit_investment_variable_type</t>
  </si>
  <si>
    <t>candidate_units</t>
  </si>
  <si>
    <t>unit_investment_tech_lifetime</t>
  </si>
  <si>
    <t>number_of_units</t>
  </si>
  <si>
    <t>unit_investment_cost</t>
  </si>
  <si>
    <t>unit_investment_variable_type_continuous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</si>
</sst>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0" borderId="1" xfId="0" applyFont="1" applyBorder="1" applyAlignment="1">
      <alignment horizontal="center" vertical="top"/>
    </xf>
    <xf numFmtId="0" fontId="5" fillId="0" borderId="0" xfId="0" applyFont="1"/>
  </cellXfs>
  <cellStyles count="1">
    <cellStyle name="Normal" xfId="0" builtinId="0"/>
  </cellStyles>
  <dxfs count="6">
    <dxf>
      <numFmt numFmtId="0" formatCode="General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S7" totalsRowShown="0">
  <autoFilter ref="A1:AS7" xr:uid="{A55D93BB-3EF1-4249-80C0-A8E75E738393}"/>
  <tableColumns count="45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4" xr3:uid="{C03E717E-B39B-450F-A07B-8C087AA65297}" name="Output1"/>
    <tableColumn id="5" xr3:uid="{1193D369-BC65-45A6-8749-4CD88E2C1722}" name="Output2"/>
    <tableColumn id="6" xr3:uid="{4AAC878F-692F-4277-A013-661DCC5DAE26}" name="Cap_Input1_existing"/>
    <tableColumn id="7" xr3:uid="{C21757F9-61E8-45D7-ADA3-80D8624CAEF0}" name="Cap_Input1_max"/>
    <tableColumn id="14" xr3:uid="{23796EE3-B67D-45AE-9553-CC3081EFDF57}" name="Cap_Input2_existing"/>
    <tableColumn id="15" xr3:uid="{DF0C0799-CA68-4E9B-A1FB-41F4996C01A9}" name="Cap_Input2_max"/>
    <tableColumn id="16" xr3:uid="{8A84DF9A-0F8E-4DA8-A009-F41EF2B05A60}" name="Cap_Output1_existing"/>
    <tableColumn id="17" xr3:uid="{6408F114-841E-472E-92F5-7B63FF1B66F4}" name="Cap_Output_1_max"/>
    <tableColumn id="18" xr3:uid="{541C17F0-C020-47FE-9DA4-DB76D7416668}" name="Cap_Output2_existing"/>
    <tableColumn id="19" xr3:uid="{D6FEE63D-DC89-4D1A-9708-5E7C70FD5793}" name="Cap_Output2_max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9" xr3:uid="{50F936EF-D32C-4938-8FCA-291A6A3E82E6}" name="Relation_In_In"/>
    <tableColumn id="20" xr3:uid="{84C680FD-12EA-4AE2-A238-57453A3D8C12}" name="Relation_In_Out"/>
    <tableColumn id="10" xr3:uid="{ACDE4024-BCA2-4145-B3BC-1A5A08F3EA7D}" name="Relation_Out_Out"/>
    <tableColumn id="11" xr3:uid="{8AEC88A1-B64A-43A2-AC89-3B27AB4ACAD7}" name="Cost_invest"/>
    <tableColumn id="25" xr3:uid="{95F69D80-80E7-42BD-B42F-59F3C3DC485B}" name="unit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36" xr3:uid="{E8FC87F8-AAF9-461B-B88C-F56651B25838}" name="unit_idle_heat_rate"/>
    <tableColumn id="38" xr3:uid="{957AF85B-8792-4643-A381-29FACAA69887}" name="resolution_output" dataDxfId="5"/>
    <tableColumn id="39" xr3:uid="{BCE2350E-150B-4A7E-94BF-BB3BC7E31016}" name="demand" dataDxfId="4"/>
    <tableColumn id="37" xr3:uid="{346F31E8-88ED-465C-B79B-8EF5B5998228}" name="unit_investment_variable_type"/>
    <tableColumn id="41" xr3:uid="{6C055132-1EAE-464B-9586-C1CBFB93DE46}" name="candidate_units"/>
    <tableColumn id="42" xr3:uid="{196BB49D-6206-466A-86DE-0BAB17646DAF}" name="unit_investment_tech_lifetime"/>
    <tableColumn id="43" xr3:uid="{4079FBE2-CFC5-4BCF-9353-8F6771C73DD2}" name="number_of_units" dataDxfId="3"/>
    <tableColumn id="44" xr3:uid="{5ABB776F-3BC0-406E-907C-4E35D2CBDA27}" name="unit_investment_cost"/>
    <tableColumn id="45" xr3:uid="{4B3B8871-E458-49D5-BFE4-E2DD849EE6AD}" name="Error messages: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E5" totalsRowShown="0">
  <autoFilter ref="A1:AE5" xr:uid="{A55D93BB-3EF1-4249-80C0-A8E75E738393}"/>
  <tableColumns count="31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1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1" xr3:uid="{ADDA3F91-13EA-44FD-BDAD-129E45FF1B77}" name="Cost_invest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7" xr3:uid="{97497B42-7369-4435-A0F6-3083BDCE5709}" name="connection_investment_variable_type"/>
    <tableColumn id="28" xr3:uid="{477D63E9-4696-4858-8BA3-AC12DF5EA9AA}" name="candidate_connections"/>
    <tableColumn id="29" xr3:uid="{79DE3A19-CED6-47DE-AEF5-F6BB2D320F24}" name="connection_investment_tech_lifetime"/>
    <tableColumn id="30" xr3:uid="{09434E4A-7BF5-4547-9708-EA3F0F7ADC8E}" name="number_of_connections"/>
    <tableColumn id="31" xr3:uid="{FD5F1FDC-A519-47B1-8C2A-A84CD36A8B25}" name="connection_investment_cos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P5" totalsRowShown="0">
  <autoFilter ref="A1:P5" xr:uid="{070C7B69-9214-47B9-93F0-C6C6118ED7CC}"/>
  <tableColumns count="16">
    <tableColumn id="1" xr3:uid="{59CF1CEF-E7FA-4B7F-9443-D4A6EAAB7A8F}" name="Storage" dataDxfId="0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6" xr3:uid="{FA5F8582-61FC-4A96-9E8D-E08E92F1962D}" name="value_start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9" xr3:uid="{A8A11461-F396-4D3E-B9FC-F4D1EE9D9AA5}" name="storage_investment_variable_type"/>
    <tableColumn id="10" xr3:uid="{CE81AD39-C6F6-4493-9451-68A39075BF6E}" name="candidate_storages"/>
    <tableColumn id="14" xr3:uid="{58E34C8A-1B4C-437B-981D-CD4CFED1B3A8}" name="storage_investment_tech_lifetime"/>
    <tableColumn id="15" xr3:uid="{5FF71707-8528-4768-8697-8818F4BC14D6}" name="number_of_storages"/>
    <tableColumn id="16" xr3:uid="{8C607D2E-BC5C-4E67-8BF2-33EAD803CDBB}" name="storage_investment_cos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3" totalsRowShown="0">
  <autoFilter ref="A1:A13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S9"/>
  <sheetViews>
    <sheetView topLeftCell="G1" workbookViewId="0">
      <selection activeCell="AQ1" sqref="AQ1"/>
    </sheetView>
  </sheetViews>
  <sheetFormatPr defaultRowHeight="14.5" x14ac:dyDescent="0.35"/>
  <cols>
    <col min="1" max="2" width="13.81640625" customWidth="1"/>
    <col min="5" max="6" width="9.81640625" customWidth="1"/>
    <col min="7" max="7" width="20.453125" bestFit="1" customWidth="1"/>
    <col min="8" max="8" width="17.453125" hidden="1" customWidth="1"/>
    <col min="9" max="9" width="20.453125" bestFit="1" customWidth="1"/>
    <col min="10" max="10" width="17.453125" hidden="1" customWidth="1"/>
    <col min="11" max="11" width="21.81640625" bestFit="1" customWidth="1"/>
    <col min="12" max="12" width="20.1796875" hidden="1" customWidth="1"/>
    <col min="13" max="13" width="21.81640625" bestFit="1" customWidth="1"/>
    <col min="14" max="14" width="19" customWidth="1"/>
    <col min="15" max="15" width="16.7265625" bestFit="1" customWidth="1"/>
    <col min="16" max="24" width="10.54296875" customWidth="1"/>
    <col min="25" max="25" width="15.54296875" bestFit="1" customWidth="1"/>
    <col min="26" max="26" width="17.1796875" bestFit="1" customWidth="1"/>
    <col min="27" max="27" width="18.81640625" bestFit="1" customWidth="1"/>
    <col min="28" max="29" width="12.7265625" customWidth="1"/>
    <col min="30" max="30" width="11" bestFit="1" customWidth="1"/>
    <col min="31" max="31" width="11" customWidth="1"/>
    <col min="32" max="32" width="11.26953125" bestFit="1" customWidth="1"/>
    <col min="34" max="34" width="8.7265625" customWidth="1"/>
    <col min="37" max="37" width="19" customWidth="1"/>
    <col min="38" max="38" width="18.54296875" bestFit="1" customWidth="1"/>
    <col min="39" max="39" width="10" bestFit="1" customWidth="1"/>
    <col min="45" max="45" width="17.36328125" customWidth="1"/>
  </cols>
  <sheetData>
    <row r="1" spans="1:45" x14ac:dyDescent="0.35">
      <c r="A1" t="s">
        <v>0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76</v>
      </c>
      <c r="AM1" t="s">
        <v>77</v>
      </c>
      <c r="AN1" t="s">
        <v>105</v>
      </c>
      <c r="AO1" s="5" t="s">
        <v>106</v>
      </c>
      <c r="AP1" t="s">
        <v>107</v>
      </c>
      <c r="AQ1" t="s">
        <v>108</v>
      </c>
      <c r="AR1" t="s">
        <v>109</v>
      </c>
      <c r="AS1" s="1" t="s">
        <v>36</v>
      </c>
    </row>
    <row r="2" spans="1:45" x14ac:dyDescent="0.35">
      <c r="A2" t="s">
        <v>37</v>
      </c>
      <c r="B2" t="s">
        <v>80</v>
      </c>
      <c r="E2" t="s">
        <v>38</v>
      </c>
      <c r="K2">
        <v>304</v>
      </c>
      <c r="L2">
        <v>304</v>
      </c>
      <c r="AB2">
        <f>Table1[[#This Row],[Cap_Output1_existing]]*0.56</f>
        <v>170.24</v>
      </c>
      <c r="AD2">
        <v>1.29</v>
      </c>
      <c r="AL2" s="3"/>
      <c r="AM2" s="3"/>
      <c r="AN2" t="s">
        <v>110</v>
      </c>
      <c r="AO2">
        <v>1</v>
      </c>
      <c r="AP2" t="s">
        <v>98</v>
      </c>
      <c r="AQ2" s="6">
        <v>1</v>
      </c>
      <c r="AR2">
        <v>560000</v>
      </c>
      <c r="AS2" s="2"/>
    </row>
    <row r="3" spans="1:45" x14ac:dyDescent="0.35">
      <c r="A3" t="s">
        <v>39</v>
      </c>
      <c r="B3" t="s">
        <v>81</v>
      </c>
      <c r="C3" t="s">
        <v>38</v>
      </c>
      <c r="D3" t="s">
        <v>40</v>
      </c>
      <c r="E3" t="s">
        <v>41</v>
      </c>
      <c r="F3" t="s">
        <v>42</v>
      </c>
      <c r="G3">
        <v>52</v>
      </c>
      <c r="H3">
        <v>52</v>
      </c>
      <c r="O3">
        <v>0.75</v>
      </c>
      <c r="Y3">
        <v>5.8500000000000002E-3</v>
      </c>
      <c r="AA3">
        <v>1.76</v>
      </c>
      <c r="AD3">
        <v>4.34</v>
      </c>
      <c r="AG3">
        <v>1.4865951742627345E-3</v>
      </c>
      <c r="AJ3">
        <v>0.02</v>
      </c>
      <c r="AL3" s="3"/>
      <c r="AM3" s="3"/>
      <c r="AN3" t="s">
        <v>110</v>
      </c>
      <c r="AO3">
        <v>1</v>
      </c>
      <c r="AP3" t="s">
        <v>98</v>
      </c>
      <c r="AQ3" s="6">
        <v>0.2</v>
      </c>
      <c r="AR3">
        <v>1900000</v>
      </c>
      <c r="AS3" s="2"/>
    </row>
    <row r="4" spans="1:45" x14ac:dyDescent="0.35">
      <c r="A4" t="s">
        <v>43</v>
      </c>
      <c r="B4" t="s">
        <v>43</v>
      </c>
      <c r="C4" t="s">
        <v>38</v>
      </c>
      <c r="D4" t="s">
        <v>44</v>
      </c>
      <c r="E4" t="s">
        <v>45</v>
      </c>
      <c r="K4">
        <v>100</v>
      </c>
      <c r="L4">
        <v>100</v>
      </c>
      <c r="Y4">
        <v>3.6010731197896975E-3</v>
      </c>
      <c r="Z4">
        <v>3.601073119789697E-3</v>
      </c>
      <c r="AF4">
        <v>26.81</v>
      </c>
      <c r="AK4">
        <v>0.1</v>
      </c>
      <c r="AL4" s="3"/>
      <c r="AM4" s="3"/>
      <c r="AN4" t="s">
        <v>110</v>
      </c>
      <c r="AO4">
        <v>1</v>
      </c>
      <c r="AP4" t="s">
        <v>98</v>
      </c>
      <c r="AQ4" s="6">
        <v>0.2</v>
      </c>
      <c r="AR4">
        <v>500000</v>
      </c>
      <c r="AS4" s="2"/>
    </row>
    <row r="5" spans="1:45" x14ac:dyDescent="0.35">
      <c r="A5" t="s">
        <v>46</v>
      </c>
      <c r="B5" t="s">
        <v>89</v>
      </c>
      <c r="C5" t="s">
        <v>47</v>
      </c>
      <c r="D5" t="s">
        <v>48</v>
      </c>
      <c r="E5" t="s">
        <v>49</v>
      </c>
      <c r="H5">
        <v>52</v>
      </c>
      <c r="K5">
        <v>52</v>
      </c>
      <c r="Y5">
        <v>17.277901743828668</v>
      </c>
      <c r="Z5">
        <f>1/0.795</f>
        <v>1.2578616352201257</v>
      </c>
      <c r="AK5">
        <v>0.1</v>
      </c>
      <c r="AL5" s="3" t="s">
        <v>78</v>
      </c>
      <c r="AM5" s="4">
        <v>20.192799999999998</v>
      </c>
      <c r="AN5" t="s">
        <v>110</v>
      </c>
      <c r="AO5">
        <v>1</v>
      </c>
      <c r="AP5" t="s">
        <v>98</v>
      </c>
      <c r="AQ5" s="6">
        <v>0.2</v>
      </c>
      <c r="AR5">
        <v>1350000</v>
      </c>
      <c r="AS5" s="2"/>
    </row>
    <row r="6" spans="1:45" x14ac:dyDescent="0.35">
      <c r="A6" t="s">
        <v>50</v>
      </c>
      <c r="B6" t="s">
        <v>89</v>
      </c>
      <c r="C6" t="s">
        <v>41</v>
      </c>
      <c r="D6" t="s">
        <v>45</v>
      </c>
      <c r="E6" t="s">
        <v>47</v>
      </c>
      <c r="F6" t="s">
        <v>42</v>
      </c>
      <c r="K6">
        <v>52</v>
      </c>
      <c r="L6">
        <v>100</v>
      </c>
      <c r="N6">
        <v>10</v>
      </c>
      <c r="O6">
        <v>0.7</v>
      </c>
      <c r="P6" t="s">
        <v>51</v>
      </c>
      <c r="Q6">
        <v>0.5</v>
      </c>
      <c r="S6">
        <v>0.5</v>
      </c>
      <c r="U6">
        <v>0.5</v>
      </c>
      <c r="W6">
        <v>0.5</v>
      </c>
      <c r="Y6">
        <v>5.1734967222388608</v>
      </c>
      <c r="Z6">
        <f>1/0.96</f>
        <v>1.0416666666666667</v>
      </c>
      <c r="AA6">
        <v>4.32</v>
      </c>
      <c r="AD6">
        <v>4.45</v>
      </c>
      <c r="AK6">
        <v>0.1</v>
      </c>
      <c r="AL6" s="3"/>
      <c r="AM6" s="3"/>
      <c r="AN6" t="s">
        <v>110</v>
      </c>
      <c r="AO6">
        <v>1</v>
      </c>
      <c r="AP6" t="s">
        <v>98</v>
      </c>
      <c r="AQ6" s="6">
        <v>0.2</v>
      </c>
      <c r="AR6">
        <v>1350000</v>
      </c>
      <c r="AS6" s="2"/>
    </row>
    <row r="7" spans="1:45" x14ac:dyDescent="0.35">
      <c r="A7" t="s">
        <v>52</v>
      </c>
      <c r="B7" t="s">
        <v>82</v>
      </c>
      <c r="C7" t="s">
        <v>38</v>
      </c>
      <c r="D7" t="s">
        <v>40</v>
      </c>
      <c r="E7" t="s">
        <v>48</v>
      </c>
      <c r="G7">
        <v>100</v>
      </c>
      <c r="Y7">
        <v>7.2437800000000002E-4</v>
      </c>
      <c r="Z7">
        <v>0.99</v>
      </c>
      <c r="AD7">
        <v>0.11929223744292237</v>
      </c>
      <c r="AG7">
        <v>1.4865951742627345E-3</v>
      </c>
      <c r="AK7">
        <v>0.1</v>
      </c>
      <c r="AL7" s="3"/>
      <c r="AM7" s="3"/>
      <c r="AN7" t="s">
        <v>110</v>
      </c>
      <c r="AO7">
        <v>1</v>
      </c>
      <c r="AP7" t="s">
        <v>98</v>
      </c>
      <c r="AQ7" s="6">
        <v>0.2</v>
      </c>
      <c r="AR7">
        <v>150000</v>
      </c>
      <c r="AS7" s="2"/>
    </row>
    <row r="9" spans="1:45" x14ac:dyDescent="0.35">
      <c r="C9" s="1"/>
    </row>
  </sheetData>
  <phoneticPr fontId="1" type="noConversion"/>
  <dataValidations count="1">
    <dataValidation type="list" allowBlank="1" showInputMessage="1" showErrorMessage="1" sqref="AL2:AL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6165F12-61B4-4BB9-9C06-E04D7CAF2ECE}">
          <x14:formula1>
            <xm:f>Drop_Down!$A$2:$A$13</xm:f>
          </x14:formula1>
          <xm:sqref>B2:B7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E5"/>
  <sheetViews>
    <sheetView topLeftCell="X1" workbookViewId="0">
      <selection activeCell="AC8" sqref="AC8"/>
    </sheetView>
  </sheetViews>
  <sheetFormatPr defaultRowHeight="14.5" x14ac:dyDescent="0.35"/>
  <cols>
    <col min="1" max="1" width="28" customWidth="1"/>
    <col min="2" max="2" width="13.81640625" customWidth="1"/>
    <col min="5" max="6" width="9.81640625" customWidth="1"/>
    <col min="7" max="7" width="17.1796875" customWidth="1"/>
    <col min="8" max="8" width="15.26953125" customWidth="1"/>
    <col min="9" max="9" width="17.453125" hidden="1" customWidth="1"/>
    <col min="10" max="10" width="15.453125" customWidth="1"/>
    <col min="11" max="11" width="1.7265625" hidden="1" customWidth="1"/>
    <col min="12" max="12" width="15.453125" customWidth="1"/>
    <col min="13" max="13" width="19" hidden="1" customWidth="1"/>
    <col min="14" max="14" width="15.453125" customWidth="1"/>
    <col min="15" max="15" width="19" hidden="1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7265625" customWidth="1"/>
    <col min="22" max="22" width="12.81640625" customWidth="1"/>
    <col min="23" max="24" width="17.81640625" bestFit="1" customWidth="1"/>
    <col min="25" max="26" width="19.453125" bestFit="1" customWidth="1"/>
    <col min="27" max="27" width="45.08984375" bestFit="1" customWidth="1"/>
    <col min="28" max="28" width="22.453125" customWidth="1"/>
    <col min="29" max="29" width="35.26953125" bestFit="1" customWidth="1"/>
    <col min="31" max="31" width="27.6328125" bestFit="1" customWidth="1"/>
  </cols>
  <sheetData>
    <row r="1" spans="1:31" x14ac:dyDescent="0.35">
      <c r="A1" t="s">
        <v>53</v>
      </c>
      <c r="B1" t="s">
        <v>79</v>
      </c>
      <c r="C1" t="s">
        <v>1</v>
      </c>
      <c r="D1" t="s">
        <v>2</v>
      </c>
      <c r="E1" t="s">
        <v>3</v>
      </c>
      <c r="F1" t="s">
        <v>4</v>
      </c>
      <c r="G1" t="s">
        <v>54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55</v>
      </c>
      <c r="N1" t="s">
        <v>11</v>
      </c>
      <c r="O1" t="s">
        <v>12</v>
      </c>
      <c r="P1" t="s">
        <v>56</v>
      </c>
      <c r="Q1" t="s">
        <v>23</v>
      </c>
      <c r="R1" t="s">
        <v>24</v>
      </c>
      <c r="S1" t="s">
        <v>25</v>
      </c>
      <c r="T1" t="s">
        <v>57</v>
      </c>
      <c r="U1" t="s">
        <v>26</v>
      </c>
      <c r="V1" t="s">
        <v>28</v>
      </c>
      <c r="W1" t="s">
        <v>30</v>
      </c>
      <c r="X1" t="s">
        <v>31</v>
      </c>
      <c r="Y1" t="s">
        <v>32</v>
      </c>
      <c r="Z1" t="s">
        <v>33</v>
      </c>
      <c r="AA1" t="s">
        <v>99</v>
      </c>
      <c r="AB1" s="5" t="s">
        <v>100</v>
      </c>
      <c r="AC1" t="s">
        <v>101</v>
      </c>
      <c r="AD1" t="s">
        <v>102</v>
      </c>
      <c r="AE1" t="s">
        <v>103</v>
      </c>
    </row>
    <row r="2" spans="1:31" x14ac:dyDescent="0.35">
      <c r="A2" t="s">
        <v>58</v>
      </c>
      <c r="B2" t="s">
        <v>83</v>
      </c>
      <c r="C2" t="s">
        <v>59</v>
      </c>
      <c r="D2" t="s">
        <v>38</v>
      </c>
      <c r="E2" t="s">
        <v>38</v>
      </c>
      <c r="F2" t="s">
        <v>59</v>
      </c>
      <c r="G2" t="s">
        <v>60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AA2" t="s">
        <v>104</v>
      </c>
      <c r="AB2">
        <v>1</v>
      </c>
      <c r="AC2" t="s">
        <v>98</v>
      </c>
      <c r="AD2">
        <v>0.1</v>
      </c>
      <c r="AE2">
        <v>10</v>
      </c>
    </row>
    <row r="3" spans="1:31" x14ac:dyDescent="0.35">
      <c r="A3" t="s">
        <v>61</v>
      </c>
      <c r="B3" t="s">
        <v>84</v>
      </c>
      <c r="C3" t="s">
        <v>41</v>
      </c>
      <c r="D3" t="s">
        <v>62</v>
      </c>
      <c r="E3" t="s">
        <v>62</v>
      </c>
      <c r="F3" t="s">
        <v>41</v>
      </c>
      <c r="G3" t="s">
        <v>67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V3">
        <v>7.2835616438356163E-2</v>
      </c>
      <c r="AA3" t="s">
        <v>104</v>
      </c>
      <c r="AB3">
        <v>1</v>
      </c>
      <c r="AC3" t="s">
        <v>98</v>
      </c>
      <c r="AD3">
        <v>0.1</v>
      </c>
      <c r="AE3">
        <v>10</v>
      </c>
    </row>
    <row r="4" spans="1:31" x14ac:dyDescent="0.35">
      <c r="A4" t="s">
        <v>63</v>
      </c>
      <c r="B4" t="s">
        <v>85</v>
      </c>
      <c r="C4" t="s">
        <v>49</v>
      </c>
      <c r="D4" t="s">
        <v>64</v>
      </c>
      <c r="E4" t="s">
        <v>64</v>
      </c>
      <c r="F4" t="s">
        <v>49</v>
      </c>
      <c r="G4" t="s">
        <v>67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V4">
        <v>1.0958904109589041E-2</v>
      </c>
      <c r="AA4" t="s">
        <v>104</v>
      </c>
      <c r="AB4">
        <v>1</v>
      </c>
      <c r="AC4" t="s">
        <v>98</v>
      </c>
      <c r="AD4">
        <v>0.1</v>
      </c>
      <c r="AE4">
        <v>10</v>
      </c>
    </row>
    <row r="5" spans="1:31" x14ac:dyDescent="0.35">
      <c r="A5" t="s">
        <v>65</v>
      </c>
      <c r="B5" t="s">
        <v>85</v>
      </c>
      <c r="C5" t="s">
        <v>42</v>
      </c>
      <c r="E5" t="s">
        <v>66</v>
      </c>
      <c r="G5" t="s">
        <v>67</v>
      </c>
      <c r="H5">
        <v>1000</v>
      </c>
      <c r="I5">
        <v>1000</v>
      </c>
      <c r="L5">
        <v>1000</v>
      </c>
      <c r="M5">
        <v>1000</v>
      </c>
      <c r="T5">
        <v>1</v>
      </c>
      <c r="AA5" t="s">
        <v>104</v>
      </c>
      <c r="AB5">
        <v>1</v>
      </c>
      <c r="AC5" t="s">
        <v>98</v>
      </c>
      <c r="AD5">
        <v>0.1</v>
      </c>
      <c r="AE5">
        <v>10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0E20513-1104-4B15-91FE-F5533BE8DD9A}">
          <x14:formula1>
            <xm:f>Drop_Down!$A$2:$A$13</xm:f>
          </x14:formula1>
          <xm:sqref>B2:B5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P3"/>
  <sheetViews>
    <sheetView tabSelected="1" workbookViewId="0">
      <selection activeCell="F28" sqref="F28"/>
    </sheetView>
  </sheetViews>
  <sheetFormatPr defaultRowHeight="14.5" x14ac:dyDescent="0.35"/>
  <cols>
    <col min="1" max="1" width="25.54296875" bestFit="1" customWidth="1"/>
    <col min="2" max="2" width="25.54296875" customWidth="1"/>
    <col min="3" max="3" width="14.1796875" bestFit="1" customWidth="1"/>
    <col min="4" max="4" width="12.54296875" bestFit="1" customWidth="1"/>
    <col min="5" max="5" width="10.54296875" bestFit="1" customWidth="1"/>
    <col min="6" max="6" width="16.54296875" bestFit="1" customWidth="1"/>
    <col min="7" max="7" width="15.81640625" bestFit="1" customWidth="1"/>
    <col min="8" max="8" width="15.81640625" customWidth="1"/>
    <col min="9" max="9" width="9" customWidth="1"/>
    <col min="10" max="10" width="11" bestFit="1" customWidth="1"/>
    <col min="11" max="11" width="11.26953125" bestFit="1" customWidth="1"/>
    <col min="12" max="12" width="40.453125" bestFit="1" customWidth="1"/>
  </cols>
  <sheetData>
    <row r="1" spans="1:16" x14ac:dyDescent="0.35">
      <c r="A1" t="s">
        <v>68</v>
      </c>
      <c r="B1" t="s">
        <v>79</v>
      </c>
      <c r="C1" t="s">
        <v>69</v>
      </c>
      <c r="D1" t="s">
        <v>70</v>
      </c>
      <c r="E1" t="s">
        <v>71</v>
      </c>
      <c r="F1" t="s">
        <v>72</v>
      </c>
      <c r="G1" t="s">
        <v>73</v>
      </c>
      <c r="H1" t="s">
        <v>74</v>
      </c>
      <c r="I1" t="s">
        <v>26</v>
      </c>
      <c r="J1" t="s">
        <v>28</v>
      </c>
      <c r="K1" t="s">
        <v>29</v>
      </c>
      <c r="L1" t="s">
        <v>92</v>
      </c>
      <c r="M1" s="5" t="s">
        <v>93</v>
      </c>
      <c r="N1" t="s">
        <v>94</v>
      </c>
      <c r="O1" t="s">
        <v>95</v>
      </c>
      <c r="P1" t="s">
        <v>96</v>
      </c>
    </row>
    <row r="2" spans="1:16" x14ac:dyDescent="0.35">
      <c r="A2" t="s">
        <v>62</v>
      </c>
      <c r="B2" t="s">
        <v>91</v>
      </c>
      <c r="C2">
        <v>0</v>
      </c>
      <c r="E2" t="b">
        <v>1</v>
      </c>
      <c r="F2">
        <v>5478.6764505058327</v>
      </c>
      <c r="G2">
        <v>4.147E-2</v>
      </c>
      <c r="H2" t="s">
        <v>75</v>
      </c>
      <c r="L2" t="s">
        <v>97</v>
      </c>
      <c r="M2">
        <v>1</v>
      </c>
      <c r="N2" t="s">
        <v>98</v>
      </c>
      <c r="O2">
        <v>0.1</v>
      </c>
      <c r="P2">
        <v>0.121</v>
      </c>
    </row>
    <row r="3" spans="1:16" x14ac:dyDescent="0.35">
      <c r="A3" t="s">
        <v>64</v>
      </c>
      <c r="B3" t="s">
        <v>90</v>
      </c>
      <c r="C3">
        <v>0</v>
      </c>
      <c r="E3" t="b">
        <v>1</v>
      </c>
      <c r="F3">
        <v>2640</v>
      </c>
      <c r="G3">
        <v>0</v>
      </c>
      <c r="H3" t="s">
        <v>75</v>
      </c>
      <c r="L3" t="s">
        <v>97</v>
      </c>
      <c r="M3">
        <v>1</v>
      </c>
      <c r="N3" t="s">
        <v>98</v>
      </c>
      <c r="O3">
        <v>0.1</v>
      </c>
      <c r="P3">
        <v>1.3958682300390841E-4</v>
      </c>
    </row>
  </sheetData>
  <phoneticPr fontId="1" type="noConversion"/>
  <dataValidations count="1">
    <dataValidation type="list" allowBlank="1" showInputMessage="1" showErrorMessage="1" sqref="E2:E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3"/>
  <sheetViews>
    <sheetView workbookViewId="0">
      <selection activeCell="D46" sqref="D46"/>
    </sheetView>
  </sheetViews>
  <sheetFormatPr defaultRowHeight="14.5" x14ac:dyDescent="0.35"/>
  <cols>
    <col min="1" max="1" width="13" customWidth="1"/>
  </cols>
  <sheetData>
    <row r="1" spans="1:1" x14ac:dyDescent="0.35">
      <c r="A1" t="s">
        <v>86</v>
      </c>
    </row>
    <row r="2" spans="1:1" x14ac:dyDescent="0.35">
      <c r="A2" t="s">
        <v>80</v>
      </c>
    </row>
    <row r="3" spans="1:1" x14ac:dyDescent="0.35">
      <c r="A3" t="s">
        <v>87</v>
      </c>
    </row>
    <row r="4" spans="1:1" x14ac:dyDescent="0.35">
      <c r="A4" t="s">
        <v>81</v>
      </c>
    </row>
    <row r="5" spans="1:1" x14ac:dyDescent="0.35">
      <c r="A5" t="s">
        <v>88</v>
      </c>
    </row>
    <row r="6" spans="1:1" x14ac:dyDescent="0.35">
      <c r="A6" t="s">
        <v>43</v>
      </c>
    </row>
    <row r="7" spans="1:1" x14ac:dyDescent="0.35">
      <c r="A7" t="s">
        <v>89</v>
      </c>
    </row>
    <row r="8" spans="1:1" x14ac:dyDescent="0.35">
      <c r="A8" t="s">
        <v>82</v>
      </c>
    </row>
    <row r="9" spans="1:1" x14ac:dyDescent="0.35">
      <c r="A9" t="s">
        <v>90</v>
      </c>
    </row>
    <row r="10" spans="1:1" x14ac:dyDescent="0.35">
      <c r="A10" t="s">
        <v>91</v>
      </c>
    </row>
    <row r="11" spans="1:1" x14ac:dyDescent="0.35">
      <c r="A11" t="s">
        <v>83</v>
      </c>
    </row>
    <row r="12" spans="1:1" x14ac:dyDescent="0.35">
      <c r="A12" t="s">
        <v>84</v>
      </c>
    </row>
    <row r="13" spans="1:1" x14ac:dyDescent="0.35">
      <c r="A13" t="s">
        <v>85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Units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2024-01-09T13:25:56Z</dcterms:created>
  <dcterms:modified xsi:type="dcterms:W3CDTF">2024-08-19T07:48:03Z</dcterms:modified>
  <cp:category/>
  <cp:contentStatus/>
</cp:coreProperties>
</file>