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34DA984C-E54D-4CB1-B99F-F65F05DFDAF0}" xr6:coauthVersionLast="47" xr6:coauthVersionMax="47" xr10:uidLastSave="{00000000-0000-0000-0000-000000000000}"/>
  <bookViews>
    <workbookView xWindow="-108" yWindow="-108" windowWidth="23256" windowHeight="13896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3" l="1"/>
  <c r="U4" i="3"/>
  <c r="V4" i="3" s="1"/>
  <c r="B59" i="3"/>
  <c r="S5" i="3"/>
  <c r="S6" i="3"/>
  <c r="S3" i="3"/>
  <c r="B68" i="3"/>
  <c r="B69" i="3"/>
  <c r="B70" i="3"/>
  <c r="B71" i="3"/>
  <c r="B66" i="3"/>
  <c r="B67" i="3"/>
  <c r="S2" i="3"/>
  <c r="S4" i="3"/>
  <c r="B64" i="3"/>
  <c r="B65" i="3"/>
  <c r="B24" i="1"/>
  <c r="B25" i="1"/>
  <c r="B22" i="1"/>
  <c r="B23" i="1"/>
  <c r="P3" i="3"/>
  <c r="R6" i="3"/>
  <c r="R5" i="3"/>
  <c r="R3" i="3"/>
  <c r="B60" i="3"/>
  <c r="B61" i="3"/>
  <c r="B62" i="3"/>
  <c r="B63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V5" i="3" l="1"/>
</calcChain>
</file>

<file path=xl/sharedStrings.xml><?xml version="1.0" encoding="utf-8"?>
<sst xmlns="http://schemas.openxmlformats.org/spreadsheetml/2006/main" count="145" uniqueCount="117">
  <si>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</si>
  <si>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</si>
  <si>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</si>
  <si>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</si>
  <si>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</si>
  <si>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</si>
  <si>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</si>
  <si>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</si>
  <si>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</si>
  <si>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</si>
  <si>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</si>
  <si>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</si>
  <si>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</si>
  <si>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</si>
  <si>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</si>
  <si>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</si>
  <si>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</si>
  <si>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</si>
  <si>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</si>
  <si>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</si>
  <si>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</si>
  <si>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</si>
  <si>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</si>
  <si>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</si>
  <si>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</si>
  <si>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</si>
  <si>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</si>
  <si>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</si>
  <si>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</si>
  <si>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</si>
  <si>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</si>
  <si>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</si>
  <si>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</si>
  <si>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</si>
  <si>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</si>
  <si>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</si>
  <si>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</si>
  <si>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</si>
  <si>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</si>
  <si>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</si>
  <si>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</si>
  <si>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</si>
  <si>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</si>
  <si>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</si>
  <si>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</si>
  <si>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</si>
  <si>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</si>
  <si>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</si>
  <si>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</si>
  <si>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</si>
  <si>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</si>
  <si>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</si>
  <si>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</si>
  <si>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</si>
  <si>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</si>
  <si>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</si>
  <si>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</si>
  <si>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</si>
  <si>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</si>
  <si>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</si>
  <si>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</si>
  <si>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</si>
  <si>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</si>
  <si>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</si>
  <si>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</si>
  <si>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</si>
  <si>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</si>
  <si>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</si>
  <si>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</si>
  <si>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</si>
  <si>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</si>
  <si>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</si>
  <si>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</si>
  <si>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</si>
  <si>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</si>
  <si>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</si>
  <si>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</si>
  <si>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</si>
  <si>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</si>
  <si>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</si>
  <si>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</si>
  <si>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</si>
  <si>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</si>
  <si>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</si>
  <si>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</si>
  <si>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</si>
  <si>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</si>
  <si>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</si>
  <si>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</si>
  <si>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</si>
  <si>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</si>
  <si>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</si>
  <si>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</si>
  <si>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</si>
  <si>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</si>
  <si>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</si>
  <si>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</si>
  <si>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</si>
  <si>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</si>
  <si>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</si>
  <si>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</si>
  <si>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</si>
  <si>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</si>
  <si>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</si>
  <si>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</si>
  <si>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</si>
  <si>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</si>
  <si>
    <t>sens_10op_eff_10pdown</t>
  </si>
  <si>
    <t>sens_10op_eff_10pdown_PV</t>
  </si>
  <si>
    <t>Efficiency</t>
  </si>
  <si>
    <t>sens_10op_eff_05pdown</t>
  </si>
  <si>
    <t>sens_10op_eff_05pdown_PV</t>
  </si>
  <si>
    <t>sens_10op_eff_10pup</t>
  </si>
  <si>
    <t>sens_10op_eff_10pup_PV</t>
  </si>
  <si>
    <t>sens_10op_eff_05pup</t>
  </si>
  <si>
    <t>sens_10op_eff_05pup_PV</t>
  </si>
  <si>
    <t>sens_10op_elpricevar_05pup_PV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</si>
</sst>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1454.045405478545</c:v>
                </c:pt>
                <c:pt idx="1">
                  <c:v>1412.603841081253</c:v>
                </c:pt>
                <c:pt idx="2">
                  <c:v>1375.306559250821</c:v>
                </c:pt>
                <c:pt idx="3">
                  <c:v>1341.454298811055</c:v>
                </c:pt>
                <c:pt idx="4">
                  <c:v>1311.327752139872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1396.6959745948291</c:v>
                </c:pt>
                <c:pt idx="1">
                  <c:v>1386.00126692346</c:v>
                </c:pt>
                <c:pt idx="2">
                  <c:v>1375.306559250821</c:v>
                </c:pt>
                <c:pt idx="3">
                  <c:v>1364.611851578283</c:v>
                </c:pt>
                <c:pt idx="4">
                  <c:v>1353.917143906094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1346.6594790660861</c:v>
                </c:pt>
                <c:pt idx="1">
                  <c:v>1359.37264784218</c:v>
                </c:pt>
                <c:pt idx="2">
                  <c:v>1375.306559250821</c:v>
                </c:pt>
                <c:pt idx="3">
                  <c:v>1390.098427253407</c:v>
                </c:pt>
                <c:pt idx="4">
                  <c:v>1405.5186829752231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1373.036302463961</c:v>
                </c:pt>
                <c:pt idx="1">
                  <c:v>1374.0552236487399</c:v>
                </c:pt>
                <c:pt idx="2">
                  <c:v>1375.306559250821</c:v>
                </c:pt>
                <c:pt idx="3">
                  <c:v>1376.732759100456</c:v>
                </c:pt>
                <c:pt idx="4">
                  <c:v>1377.619467249845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1321.3008680363121</c:v>
                </c:pt>
                <c:pt idx="1">
                  <c:v>1348.129502674258</c:v>
                </c:pt>
                <c:pt idx="2">
                  <c:v>1375.306559250821</c:v>
                </c:pt>
                <c:pt idx="3">
                  <c:v>1402.8227788869131</c:v>
                </c:pt>
                <c:pt idx="4">
                  <c:v>1430.6688648694551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1419.0549723979559</c:v>
                </c:pt>
                <c:pt idx="1">
                  <c:v>1395.831976429542</c:v>
                </c:pt>
                <c:pt idx="2">
                  <c:v>1375.306559250821</c:v>
                </c:pt>
                <c:pt idx="3">
                  <c:v>1357.0855207888719</c:v>
                </c:pt>
                <c:pt idx="4">
                  <c:v>1340.846976901094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1330.918454510864</c:v>
                </c:pt>
                <c:pt idx="2">
                  <c:v>1375.306559250821</c:v>
                </c:pt>
                <c:pt idx="3">
                  <c:v>1419.729822900282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ser>
          <c:idx val="7"/>
          <c:order val="7"/>
          <c:tx>
            <c:strRef>
              <c:f>Comparison_sensitivities!$S$1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Comparison_sensitivities!$S$2:$S$6</c:f>
              <c:numCache>
                <c:formatCode>General</c:formatCode>
                <c:ptCount val="5"/>
                <c:pt idx="0">
                  <c:v>1446.557610246537</c:v>
                </c:pt>
                <c:pt idx="1">
                  <c:v>1408.6894464016571</c:v>
                </c:pt>
                <c:pt idx="2">
                  <c:v>1375.306559250821</c:v>
                </c:pt>
                <c:pt idx="3">
                  <c:v>1344.982327779471</c:v>
                </c:pt>
                <c:pt idx="4">
                  <c:v>1317.5571897504819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F6C-98F4-EAA42CC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71" totalsRowShown="0">
  <autoFilter ref="A1:I71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workbookViewId="0">
      <selection activeCell="E30" sqref="E30"/>
    </sheetView>
  </sheetViews>
  <sheetFormatPr defaultRowHeight="14.4" x14ac:dyDescent="0.3"/>
  <cols>
    <col min="1" max="2" width="11.44140625" customWidth="1"/>
    <col min="3" max="3" width="18.21875" customWidth="1"/>
    <col min="4" max="4" width="14.21875" customWidth="1"/>
    <col min="5" max="5" width="17.21875" customWidth="1"/>
    <col min="6" max="6" width="13.77734375" customWidth="1"/>
    <col min="7" max="7" width="25.109375" customWidth="1"/>
    <col min="8" max="8" width="21.21875" customWidth="1"/>
    <col min="9" max="9" width="10.77734375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26</v>
      </c>
      <c r="B2" t="str">
        <f>IF(ISNUMBER(SEARCH("PV", Table1[[#This Row],[run_name]])),"PV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</row>
    <row r="3" spans="1:9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</row>
    <row r="4" spans="1:9" x14ac:dyDescent="0.3">
      <c r="A4" t="s">
        <v>8</v>
      </c>
      <c r="B4" t="str">
        <f>IF(ISNUMBER(SEARCH("PV", Table1[[#This Row],[run_name]])),"PV revenue","no PV revenue")</f>
        <v>no PV revenue</v>
      </c>
      <c r="C4">
        <v>247.65971332537151</v>
      </c>
      <c r="D4">
        <v>1369.007859770803</v>
      </c>
      <c r="E4">
        <v>286911074.34615147</v>
      </c>
      <c r="F4">
        <v>14585734.54093357</v>
      </c>
      <c r="G4">
        <v>176888.92800000001</v>
      </c>
      <c r="H4">
        <v>32000.007075376889</v>
      </c>
      <c r="I4">
        <v>9.8181474074492936</v>
      </c>
    </row>
    <row r="5" spans="1:9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">
      <c r="A6" t="s">
        <v>10</v>
      </c>
      <c r="B6" t="str">
        <f>IF(ISNUMBER(SEARCH("PV", Table1[[#This Row],[run_name]])),"PV revenue","no PV revenue")</f>
        <v>no PV revenue</v>
      </c>
      <c r="C6">
        <v>248.1410992801309</v>
      </c>
      <c r="D6">
        <v>1371.668854354057</v>
      </c>
      <c r="E6">
        <v>287398388.41068858</v>
      </c>
      <c r="F6">
        <v>14621252.372561401</v>
      </c>
      <c r="G6">
        <v>176888.9279999994</v>
      </c>
      <c r="H6">
        <v>32000.00707537678</v>
      </c>
      <c r="I6">
        <v>9.8181474074492936</v>
      </c>
    </row>
    <row r="7" spans="1:9" x14ac:dyDescent="0.3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">
      <c r="A8" t="s">
        <v>12</v>
      </c>
      <c r="B8" t="str">
        <f>IF(ISNUMBER(SEARCH("PV", Table1[[#This Row],[run_name]])),"PV revenue","no PV revenue")</f>
        <v>no PV revenue</v>
      </c>
      <c r="C8">
        <v>248.55909255802581</v>
      </c>
      <c r="D8">
        <v>1373.979428306865</v>
      </c>
      <c r="E8">
        <v>288262499.99587762</v>
      </c>
      <c r="F8">
        <v>14607179.0817787</v>
      </c>
      <c r="G8">
        <v>176888.92800000121</v>
      </c>
      <c r="H8">
        <v>32000.007075377111</v>
      </c>
      <c r="I8">
        <v>9.8181474074492936</v>
      </c>
    </row>
    <row r="9" spans="1:9" x14ac:dyDescent="0.3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">
      <c r="A10" t="s">
        <v>14</v>
      </c>
      <c r="B10" t="str">
        <f>IF(ISNUMBER(SEARCH("PV", Table1[[#This Row],[run_name]])),"PV revenue","no PV revenue")</f>
        <v>no PV revenue</v>
      </c>
      <c r="C10">
        <v>248.78092043399039</v>
      </c>
      <c r="D10">
        <v>1375.205643510114</v>
      </c>
      <c r="E10">
        <v>288545796.10135227</v>
      </c>
      <c r="F10">
        <v>14617563.64286468</v>
      </c>
      <c r="G10">
        <v>176888.9279999999</v>
      </c>
      <c r="H10">
        <v>32000.00707537687</v>
      </c>
      <c r="I10">
        <v>9.8181474074492936</v>
      </c>
    </row>
    <row r="11" spans="1:9" x14ac:dyDescent="0.3">
      <c r="A11" t="s">
        <v>15</v>
      </c>
      <c r="B11" t="str">
        <f>IF(ISNUMBER(SEARCH("PV", Table1[[#This Row],[run_name]])),"PV revenue","no PV revenue")</f>
        <v>PV revenue</v>
      </c>
      <c r="C11">
        <v>196.42587174282141</v>
      </c>
      <c r="D11">
        <v>1085.7985688005961</v>
      </c>
      <c r="E11">
        <v>288545796.10135227</v>
      </c>
      <c r="F11">
        <v>5356535.2044959934</v>
      </c>
      <c r="G11">
        <v>176888.9279999999</v>
      </c>
      <c r="H11">
        <v>32000.00707537687</v>
      </c>
      <c r="I11">
        <v>9.8181474074492936</v>
      </c>
    </row>
    <row r="12" spans="1:9" x14ac:dyDescent="0.3">
      <c r="A12" t="s">
        <v>16</v>
      </c>
      <c r="B12" t="str">
        <f>IF(ISNUMBER(SEARCH("PV", Table1[[#This Row],[run_name]])),"PV revenue","no PV revenue")</f>
        <v>no PV revenue</v>
      </c>
      <c r="C12">
        <v>248.6645878463564</v>
      </c>
      <c r="D12">
        <v>1374.562582817359</v>
      </c>
      <c r="E12">
        <v>288420132.5394364</v>
      </c>
      <c r="F12">
        <v>14609784.807496339</v>
      </c>
      <c r="G12">
        <v>176888.9279999999</v>
      </c>
      <c r="H12">
        <v>32000.00707537687</v>
      </c>
      <c r="I12">
        <v>9.8181474074492936</v>
      </c>
    </row>
    <row r="13" spans="1:9" x14ac:dyDescent="0.3">
      <c r="A13" t="s">
        <v>17</v>
      </c>
      <c r="B13" t="str">
        <f>IF(ISNUMBER(SEARCH("PV", Table1[[#This Row],[run_name]])),"PV revenue","no PV revenue")</f>
        <v>PV revenue</v>
      </c>
      <c r="C13">
        <v>196.31616803455429</v>
      </c>
      <c r="D13">
        <v>1085.192151079897</v>
      </c>
      <c r="E13">
        <v>288420132.5394364</v>
      </c>
      <c r="F13">
        <v>5349928.9444927163</v>
      </c>
      <c r="G13">
        <v>176888.9279999999</v>
      </c>
      <c r="H13">
        <v>32000.00707537687</v>
      </c>
      <c r="I13">
        <v>9.8181474074492936</v>
      </c>
    </row>
    <row r="14" spans="1:9" x14ac:dyDescent="0.3">
      <c r="A14" t="s">
        <v>18</v>
      </c>
      <c r="B14" t="str">
        <f>IF(ISNUMBER(SEARCH("PV", Table1[[#This Row],[run_name]])),"PV revenue","no PV revenue")</f>
        <v>no PV revenue</v>
      </c>
      <c r="C14">
        <v>248.82119706348129</v>
      </c>
      <c r="D14">
        <v>1375.4282837675771</v>
      </c>
      <c r="E14">
        <v>288709501.92547369</v>
      </c>
      <c r="F14">
        <v>14608014.33289481</v>
      </c>
      <c r="G14">
        <v>176888.92800000001</v>
      </c>
      <c r="H14">
        <v>32000.007075376889</v>
      </c>
      <c r="I14">
        <v>9.8181474074492936</v>
      </c>
    </row>
    <row r="15" spans="1:9" x14ac:dyDescent="0.3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">
      <c r="A16" t="s">
        <v>20</v>
      </c>
      <c r="B16" t="str">
        <f>IF(ISNUMBER(SEARCH("PV", Table1[[#This Row],[run_name]])),"PV revenue","no PV revenue")</f>
        <v>no PV revenue</v>
      </c>
      <c r="C16">
        <v>248.76446967345879</v>
      </c>
      <c r="D16">
        <v>1375.11470736162</v>
      </c>
      <c r="E16">
        <v>288705429.34616148</v>
      </c>
      <c r="F16">
        <v>14598394.686884061</v>
      </c>
      <c r="G16">
        <v>176888.92800000001</v>
      </c>
      <c r="H16">
        <v>32000.007075376889</v>
      </c>
      <c r="I16">
        <v>9.8181474074492936</v>
      </c>
    </row>
    <row r="17" spans="1:9" x14ac:dyDescent="0.3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">
      <c r="A18" t="s">
        <v>22</v>
      </c>
      <c r="B18" t="str">
        <f>IF(ISNUMBER(SEARCH("PV", Table1[[#This Row],[run_name]])),"PV revenue","no PV revenue")</f>
        <v>no PV revenue</v>
      </c>
      <c r="C18">
        <v>248.76067696964361</v>
      </c>
      <c r="D18">
        <v>1375.0937421377521</v>
      </c>
      <c r="E18">
        <v>288557068.64214009</v>
      </c>
      <c r="F18">
        <v>14612834.6649791</v>
      </c>
      <c r="G18">
        <v>176888.92800000001</v>
      </c>
      <c r="H18">
        <v>32000.0070753769</v>
      </c>
      <c r="I18">
        <v>9.8181474074492936</v>
      </c>
    </row>
    <row r="19" spans="1:9" x14ac:dyDescent="0.3">
      <c r="A19" t="s">
        <v>23</v>
      </c>
      <c r="B19" t="str">
        <f>IF(ISNUMBER(SEARCH("PV", Table1[[#This Row],[run_name]])),"PV revenue","no PV revenue")</f>
        <v>PV revenue</v>
      </c>
      <c r="C19">
        <v>196.44909651789939</v>
      </c>
      <c r="D19">
        <v>1085.926950196166</v>
      </c>
      <c r="E19">
        <v>288557068.64214009</v>
      </c>
      <c r="F19">
        <v>5359495.2768843267</v>
      </c>
      <c r="G19">
        <v>176888.92800000001</v>
      </c>
      <c r="H19">
        <v>32000.0070753769</v>
      </c>
      <c r="I19">
        <v>9.8181474074492936</v>
      </c>
    </row>
    <row r="20" spans="1:9" x14ac:dyDescent="0.3">
      <c r="A20" t="s">
        <v>24</v>
      </c>
      <c r="B20" t="str">
        <f>IF(ISNUMBER(SEARCH("PV", Table1[[#This Row],[run_name]])),"PV revenue","no PV revenue")</f>
        <v>no PV revenue</v>
      </c>
      <c r="C20">
        <v>248.79969047828581</v>
      </c>
      <c r="D20">
        <v>1375.3094001438581</v>
      </c>
      <c r="E20">
        <v>288687149.67850941</v>
      </c>
      <c r="F20">
        <v>14606486.68182034</v>
      </c>
      <c r="G20">
        <v>176888.92800000089</v>
      </c>
      <c r="H20">
        <v>32000.007075377049</v>
      </c>
      <c r="I20">
        <v>9.8181474074492936</v>
      </c>
    </row>
    <row r="21" spans="1:9" x14ac:dyDescent="0.3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">
      <c r="A22" t="s">
        <v>103</v>
      </c>
      <c r="B22" t="str">
        <f>IF(ISNUMBER(SEARCH("PV", Table1[[#This Row],[run_name]])),"PV revenue","no PV revenue")</f>
        <v>no PV revenue</v>
      </c>
      <c r="C22">
        <v>248.777993090921</v>
      </c>
      <c r="D22">
        <v>1375.189461808146</v>
      </c>
      <c r="E22">
        <v>288736929.04657698</v>
      </c>
      <c r="F22">
        <v>14597578.51563721</v>
      </c>
      <c r="G22">
        <v>176888.9279999999</v>
      </c>
      <c r="H22">
        <v>32000.00707537687</v>
      </c>
      <c r="I22">
        <v>9.8181474074492936</v>
      </c>
    </row>
    <row r="23" spans="1:9" x14ac:dyDescent="0.3">
      <c r="A23" t="s">
        <v>104</v>
      </c>
      <c r="B23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">
      <c r="A24" t="s">
        <v>105</v>
      </c>
      <c r="B24" t="str">
        <f>IF(ISNUMBER(SEARCH("PV", Table1[[#This Row],[run_name]])),"PV revenue","no PV revenue")</f>
        <v>no PV revenue</v>
      </c>
      <c r="C24">
        <v>248.63789198365541</v>
      </c>
      <c r="D24">
        <v>1374.415014020761</v>
      </c>
      <c r="E24">
        <v>288563658.52300167</v>
      </c>
      <c r="F24">
        <v>14590444.166490201</v>
      </c>
      <c r="G24">
        <v>176888.9279999143</v>
      </c>
      <c r="H24">
        <v>32000.007075361391</v>
      </c>
      <c r="I24">
        <v>9.8181474074492936</v>
      </c>
    </row>
    <row r="25" spans="1:9" x14ac:dyDescent="0.3">
      <c r="A25" t="s">
        <v>106</v>
      </c>
      <c r="B2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G17" sqref="G17"/>
    </sheetView>
  </sheetViews>
  <sheetFormatPr defaultRowHeight="14.4" x14ac:dyDescent="0.3"/>
  <cols>
    <col min="1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1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">
      <c r="A2" t="s">
        <v>26</v>
      </c>
      <c r="B2" t="str">
        <f>IF(ISNUMBER(SEARCH("PV", Table1[[#This Row],[run_name]])),"PV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  <c r="J2">
        <v>0.82802811702252532</v>
      </c>
      <c r="K2">
        <f>Table2[[#This Row],[share electrolyser]]*52</f>
        <v>43.057462085171316</v>
      </c>
    </row>
    <row r="3" spans="1:11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  <c r="J3">
        <v>0.82802811702252532</v>
      </c>
      <c r="K3">
        <f>Table2[[#This Row],[share electrolyser]]*52</f>
        <v>43.057462085171316</v>
      </c>
    </row>
    <row r="4" spans="1:11" x14ac:dyDescent="0.3">
      <c r="A4" t="s">
        <v>8</v>
      </c>
      <c r="B4" t="str">
        <f>IF(ISNUMBER(SEARCH("PV", Table1[[#This Row],[run_name]])),"PV revenue","no PV revenue")</f>
        <v>no PV revenue</v>
      </c>
      <c r="C4">
        <v>247.65971332537151</v>
      </c>
      <c r="D4">
        <v>1369.007859770803</v>
      </c>
      <c r="E4">
        <v>286911074.34615147</v>
      </c>
      <c r="F4">
        <v>14585734.54093357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">
      <c r="A8" t="s">
        <v>31</v>
      </c>
      <c r="B8" t="str">
        <f>IF(ISNUMBER(SEARCH("PV", Table1[[#This Row],[run_name]])),"PV revenue","no PV revenue")</f>
        <v>no PV revenue</v>
      </c>
      <c r="C8">
        <v>168.5445665024796</v>
      </c>
      <c r="D8">
        <v>931.67690927759543</v>
      </c>
      <c r="E8">
        <v>144513502.90635639</v>
      </c>
      <c r="F8">
        <v>15094648.213065131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V71"/>
  <sheetViews>
    <sheetView tabSelected="1" topLeftCell="E1" workbookViewId="0">
      <selection activeCell="U6" sqref="U6"/>
    </sheetView>
  </sheetViews>
  <sheetFormatPr defaultRowHeight="14.4" x14ac:dyDescent="0.3"/>
  <cols>
    <col min="1" max="1" width="25.77734375" customWidth="1"/>
    <col min="2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22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  <c r="S1" t="s">
        <v>109</v>
      </c>
    </row>
    <row r="2" spans="1:22" x14ac:dyDescent="0.3">
      <c r="A2" t="s">
        <v>26</v>
      </c>
      <c r="B2" t="str">
        <f t="shared" ref="B2:B33" si="0">IF(ISNUMBER(SEARCH("PV", A2)),"PV revenue","no PV revenue")</f>
        <v>no PV revenue</v>
      </c>
      <c r="C2">
        <v>248.79917654788721</v>
      </c>
      <c r="D2">
        <v>1375.306559250821</v>
      </c>
      <c r="E2">
        <v>288656108.20733207</v>
      </c>
      <c r="F2">
        <v>14609557.41562718</v>
      </c>
      <c r="G2">
        <v>176888.9279999992</v>
      </c>
      <c r="H2">
        <v>32000.00707537675</v>
      </c>
      <c r="I2">
        <v>9.8181474074492936</v>
      </c>
      <c r="K2" s="2" t="s">
        <v>72</v>
      </c>
      <c r="L2">
        <f>D32</f>
        <v>1454.045405478545</v>
      </c>
      <c r="M2">
        <f>D36</f>
        <v>1396.6959745948291</v>
      </c>
      <c r="N2">
        <f>D16</f>
        <v>1346.6594790660861</v>
      </c>
      <c r="O2">
        <f>D20</f>
        <v>1373.036302463961</v>
      </c>
      <c r="P2">
        <f>D4</f>
        <v>1321.3008680363121</v>
      </c>
      <c r="Q2">
        <f>D8</f>
        <v>1419.0549723979559</v>
      </c>
      <c r="R2">
        <f>D40</f>
        <v>1326.412694499294</v>
      </c>
      <c r="S2">
        <f>D64</f>
        <v>1446.557610246537</v>
      </c>
    </row>
    <row r="3" spans="1:22" x14ac:dyDescent="0.3">
      <c r="A3" t="s">
        <v>27</v>
      </c>
      <c r="B3" t="str">
        <f t="shared" si="0"/>
        <v>PV revenue</v>
      </c>
      <c r="C3">
        <v>196.48959658647459</v>
      </c>
      <c r="D3">
        <v>1086.1508255752351</v>
      </c>
      <c r="E3">
        <v>288656108.20733207</v>
      </c>
      <c r="F3">
        <v>5356571.8921226691</v>
      </c>
      <c r="G3">
        <v>176888.9279999992</v>
      </c>
      <c r="H3">
        <v>32000.00707537675</v>
      </c>
      <c r="I3">
        <v>9.8181474074492936</v>
      </c>
      <c r="K3" s="2" t="s">
        <v>73</v>
      </c>
      <c r="L3">
        <f>D44</f>
        <v>1412.603841081253</v>
      </c>
      <c r="M3">
        <f>D48</f>
        <v>1386.00126692346</v>
      </c>
      <c r="N3">
        <f>D52</f>
        <v>1359.37264784218</v>
      </c>
      <c r="O3">
        <f>D56</f>
        <v>1374.0552236487399</v>
      </c>
      <c r="P3">
        <f>D24</f>
        <v>1348.129502674258</v>
      </c>
      <c r="Q3">
        <f>D28</f>
        <v>1395.831976429542</v>
      </c>
      <c r="R3">
        <f>D62</f>
        <v>1330.918454510864</v>
      </c>
      <c r="S3">
        <f>D66</f>
        <v>1408.6894464016571</v>
      </c>
    </row>
    <row r="4" spans="1:22" x14ac:dyDescent="0.3">
      <c r="A4" t="s">
        <v>41</v>
      </c>
      <c r="B4" t="str">
        <f t="shared" si="0"/>
        <v>no PV revenue</v>
      </c>
      <c r="C4">
        <v>239.0293027603378</v>
      </c>
      <c r="D4">
        <v>1321.3008680363121</v>
      </c>
      <c r="E4">
        <v>288656108.20733207</v>
      </c>
      <c r="F4">
        <v>14609557.41562718</v>
      </c>
      <c r="G4">
        <v>176888.9279999992</v>
      </c>
      <c r="H4">
        <v>32000.00707537675</v>
      </c>
      <c r="I4">
        <v>10.43131239971656</v>
      </c>
      <c r="K4" s="2" t="s">
        <v>59</v>
      </c>
      <c r="L4" s="1">
        <f>$D$2</f>
        <v>1375.306559250821</v>
      </c>
      <c r="M4" s="1">
        <f t="shared" ref="M4:S4" si="1">$D$2</f>
        <v>1375.306559250821</v>
      </c>
      <c r="N4" s="1">
        <f t="shared" si="1"/>
        <v>1375.306559250821</v>
      </c>
      <c r="O4" s="1">
        <f t="shared" si="1"/>
        <v>1375.306559250821</v>
      </c>
      <c r="P4" s="1">
        <f t="shared" si="1"/>
        <v>1375.306559250821</v>
      </c>
      <c r="Q4" s="1">
        <f t="shared" si="1"/>
        <v>1375.306559250821</v>
      </c>
      <c r="R4" s="1">
        <f t="shared" si="1"/>
        <v>1375.306559250821</v>
      </c>
      <c r="S4" s="1">
        <f t="shared" si="1"/>
        <v>1375.306559250821</v>
      </c>
      <c r="U4" s="4">
        <f>O2/P4</f>
        <v>0.9983492721883791</v>
      </c>
      <c r="V4">
        <f>1-U4</f>
        <v>1.6507278116209001E-3</v>
      </c>
    </row>
    <row r="5" spans="1:22" x14ac:dyDescent="0.3">
      <c r="A5" t="s">
        <v>43</v>
      </c>
      <c r="B5" t="str">
        <f t="shared" si="0"/>
        <v>PV revenue</v>
      </c>
      <c r="C5">
        <v>186.7197227989252</v>
      </c>
      <c r="D5">
        <v>1032.145134360725</v>
      </c>
      <c r="E5">
        <v>288656108.20733207</v>
      </c>
      <c r="F5">
        <v>5356571.8921226691</v>
      </c>
      <c r="G5">
        <v>176888.9279999992</v>
      </c>
      <c r="H5">
        <v>32000.00707537675</v>
      </c>
      <c r="I5">
        <v>10.43131239971656</v>
      </c>
      <c r="K5" s="2" t="s">
        <v>74</v>
      </c>
      <c r="L5">
        <f>D46</f>
        <v>1341.454298811055</v>
      </c>
      <c r="M5">
        <f>D50</f>
        <v>1364.611851578283</v>
      </c>
      <c r="N5">
        <f>D54</f>
        <v>1390.098427253407</v>
      </c>
      <c r="O5">
        <f>D58</f>
        <v>1376.732759100456</v>
      </c>
      <c r="P5">
        <f>D26</f>
        <v>1402.8227788869131</v>
      </c>
      <c r="Q5">
        <f>D30</f>
        <v>1357.0855207888719</v>
      </c>
      <c r="R5">
        <f>D60</f>
        <v>1419.729822900282</v>
      </c>
      <c r="S5">
        <f>D70</f>
        <v>1344.982327779471</v>
      </c>
      <c r="U5">
        <f>O6/P4</f>
        <v>1.0016817399607865</v>
      </c>
      <c r="V5">
        <f>U5-1</f>
        <v>1.6817399607864658E-3</v>
      </c>
    </row>
    <row r="6" spans="1:22" x14ac:dyDescent="0.3">
      <c r="A6" t="s">
        <v>44</v>
      </c>
      <c r="B6" t="str">
        <f t="shared" si="0"/>
        <v>no PV revenue</v>
      </c>
      <c r="C6">
        <v>258.81446801658478</v>
      </c>
      <c r="D6">
        <v>1430.6688648694551</v>
      </c>
      <c r="E6">
        <v>288656108.20733207</v>
      </c>
      <c r="F6">
        <v>14609557.41562718</v>
      </c>
      <c r="G6">
        <v>176888.9279999992</v>
      </c>
      <c r="H6">
        <v>32000.00707537675</v>
      </c>
      <c r="I6">
        <v>9.2601513577926973</v>
      </c>
      <c r="K6" s="2" t="s">
        <v>71</v>
      </c>
      <c r="L6">
        <f>D34</f>
        <v>1311.327752139872</v>
      </c>
      <c r="M6">
        <f>D38</f>
        <v>1353.917143906094</v>
      </c>
      <c r="N6">
        <f>D18</f>
        <v>1405.5186829752231</v>
      </c>
      <c r="O6">
        <f>D22</f>
        <v>1377.619467249845</v>
      </c>
      <c r="P6">
        <f>D6</f>
        <v>1430.6688648694551</v>
      </c>
      <c r="Q6">
        <f>D10</f>
        <v>1340.846976901094</v>
      </c>
      <c r="R6">
        <f>D42</f>
        <v>1504.5687264186249</v>
      </c>
      <c r="S6">
        <f>D68</f>
        <v>1317.5571897504819</v>
      </c>
    </row>
    <row r="7" spans="1:22" x14ac:dyDescent="0.3">
      <c r="A7" t="s">
        <v>42</v>
      </c>
      <c r="B7" t="str">
        <f t="shared" si="0"/>
        <v>PV revenue</v>
      </c>
      <c r="C7">
        <v>206.5048880551723</v>
      </c>
      <c r="D7">
        <v>1141.513131193869</v>
      </c>
      <c r="E7">
        <v>288656108.20733207</v>
      </c>
      <c r="F7">
        <v>5356571.8921226691</v>
      </c>
      <c r="G7">
        <v>176888.9279999992</v>
      </c>
      <c r="H7">
        <v>32000.00707537675</v>
      </c>
      <c r="I7">
        <v>9.2601513577926973</v>
      </c>
    </row>
    <row r="8" spans="1:22" x14ac:dyDescent="0.3">
      <c r="A8" t="s">
        <v>45</v>
      </c>
      <c r="B8" t="str">
        <f t="shared" si="0"/>
        <v>no PV revenue</v>
      </c>
      <c r="C8">
        <v>256.71346234334891</v>
      </c>
      <c r="D8">
        <v>1419.0549723979559</v>
      </c>
      <c r="E8">
        <v>288656108.20733207</v>
      </c>
      <c r="F8">
        <v>14609557.41562718</v>
      </c>
      <c r="G8">
        <v>176888.9279999992</v>
      </c>
      <c r="H8">
        <v>32000.00707537675</v>
      </c>
      <c r="I8">
        <v>9.3718871360488567</v>
      </c>
    </row>
    <row r="9" spans="1:22" x14ac:dyDescent="0.3">
      <c r="A9" t="s">
        <v>46</v>
      </c>
      <c r="B9" t="str">
        <f t="shared" si="0"/>
        <v>PV revenue</v>
      </c>
      <c r="C9">
        <v>204.4038823819362</v>
      </c>
      <c r="D9">
        <v>1129.89923872237</v>
      </c>
      <c r="E9">
        <v>288656108.20733207</v>
      </c>
      <c r="F9">
        <v>5356571.8921226691</v>
      </c>
      <c r="G9">
        <v>176888.9279999992</v>
      </c>
      <c r="H9">
        <v>32000.00707537675</v>
      </c>
      <c r="I9">
        <v>9.3718871360488567</v>
      </c>
    </row>
    <row r="10" spans="1:22" x14ac:dyDescent="0.3">
      <c r="A10" t="s">
        <v>47</v>
      </c>
      <c r="B10" t="str">
        <f t="shared" si="0"/>
        <v>no PV revenue</v>
      </c>
      <c r="C10">
        <v>242.56528225346429</v>
      </c>
      <c r="D10">
        <v>1340.846976901094</v>
      </c>
      <c r="E10">
        <v>288656108.20733207</v>
      </c>
      <c r="F10">
        <v>14609557.41562718</v>
      </c>
      <c r="G10">
        <v>176888.9279999992</v>
      </c>
      <c r="H10">
        <v>32000.00707537675</v>
      </c>
      <c r="I10">
        <v>10.200743662079301</v>
      </c>
    </row>
    <row r="11" spans="1:22" x14ac:dyDescent="0.3">
      <c r="A11" t="s">
        <v>48</v>
      </c>
      <c r="B11" t="str">
        <f t="shared" si="0"/>
        <v>PV revenue</v>
      </c>
      <c r="C11">
        <v>190.25570229205169</v>
      </c>
      <c r="D11">
        <v>1051.6912432255081</v>
      </c>
      <c r="E11">
        <v>288656108.20733207</v>
      </c>
      <c r="F11">
        <v>5356571.8921226691</v>
      </c>
      <c r="G11">
        <v>176888.9279999992</v>
      </c>
      <c r="H11">
        <v>32000.00707537675</v>
      </c>
      <c r="I11">
        <v>10.200743662079301</v>
      </c>
    </row>
    <row r="12" spans="1:22" x14ac:dyDescent="0.3">
      <c r="A12" t="s">
        <v>39</v>
      </c>
      <c r="B12" t="str">
        <f t="shared" si="0"/>
        <v>no PV revenue</v>
      </c>
      <c r="C12">
        <v>264.88871206184581</v>
      </c>
      <c r="D12">
        <v>1464.245936119647</v>
      </c>
      <c r="E12">
        <v>315776480.57557988</v>
      </c>
      <c r="F12">
        <v>14693348.27489705</v>
      </c>
      <c r="G12">
        <v>176888.92800000001</v>
      </c>
      <c r="H12">
        <v>32000.007075376889</v>
      </c>
      <c r="I12">
        <v>9.8181474074492936</v>
      </c>
    </row>
    <row r="13" spans="1:22" x14ac:dyDescent="0.3">
      <c r="A13" t="s">
        <v>40</v>
      </c>
      <c r="B13" t="str">
        <f t="shared" si="0"/>
        <v>PV revenue</v>
      </c>
      <c r="C13">
        <v>212.50560551542549</v>
      </c>
      <c r="D13">
        <v>1174.6837638213799</v>
      </c>
      <c r="E13">
        <v>315776480.57557988</v>
      </c>
      <c r="F13">
        <v>5427356.7125909813</v>
      </c>
      <c r="G13">
        <v>176888.92800000001</v>
      </c>
      <c r="H13">
        <v>32000.007075376889</v>
      </c>
      <c r="I13">
        <v>9.8181474074492936</v>
      </c>
    </row>
    <row r="14" spans="1:22" x14ac:dyDescent="0.3">
      <c r="A14" t="s">
        <v>37</v>
      </c>
      <c r="B14" t="str">
        <f t="shared" si="0"/>
        <v>no PV revenue</v>
      </c>
      <c r="C14">
        <v>232.67786899660581</v>
      </c>
      <c r="D14">
        <v>1286.1915536201259</v>
      </c>
      <c r="E14">
        <v>261493301.12125921</v>
      </c>
      <c r="F14">
        <v>14524468.504476029</v>
      </c>
      <c r="G14">
        <v>176888.9279999978</v>
      </c>
      <c r="H14">
        <v>32000.007075376489</v>
      </c>
      <c r="I14">
        <v>9.8181474074492936</v>
      </c>
    </row>
    <row r="15" spans="1:22" x14ac:dyDescent="0.3">
      <c r="A15" t="s">
        <v>38</v>
      </c>
      <c r="B15" t="str">
        <f t="shared" si="0"/>
        <v>PV revenue</v>
      </c>
      <c r="C15">
        <v>180.4252399032205</v>
      </c>
      <c r="D15">
        <v>997.35063168724673</v>
      </c>
      <c r="E15">
        <v>261493301.12125921</v>
      </c>
      <c r="F15">
        <v>5281556.9589656191</v>
      </c>
      <c r="G15">
        <v>176888.9279999978</v>
      </c>
      <c r="H15">
        <v>32000.007075376489</v>
      </c>
      <c r="I15">
        <v>9.8181474074492936</v>
      </c>
    </row>
    <row r="16" spans="1:22" x14ac:dyDescent="0.3">
      <c r="A16" t="s">
        <v>33</v>
      </c>
      <c r="B16" t="str">
        <f t="shared" si="0"/>
        <v>no PV revenue</v>
      </c>
      <c r="C16">
        <v>243.61679018280961</v>
      </c>
      <c r="D16">
        <v>1346.6594790660861</v>
      </c>
      <c r="E16">
        <v>286416416.59819239</v>
      </c>
      <c r="F16">
        <v>13920968.184500519</v>
      </c>
      <c r="G16">
        <v>176888.92800000001</v>
      </c>
      <c r="H16">
        <v>32000.007075376881</v>
      </c>
      <c r="I16">
        <v>9.8181474074492936</v>
      </c>
    </row>
    <row r="17" spans="1:9" x14ac:dyDescent="0.3">
      <c r="A17" t="s">
        <v>34</v>
      </c>
      <c r="B17" t="str">
        <f t="shared" si="0"/>
        <v>PV revenue</v>
      </c>
      <c r="C17">
        <v>196.72056590748261</v>
      </c>
      <c r="D17">
        <v>1087.427572655251</v>
      </c>
      <c r="E17">
        <v>286416416.59819239</v>
      </c>
      <c r="F17">
        <v>5625545.3451903481</v>
      </c>
      <c r="G17">
        <v>176888.92800000001</v>
      </c>
      <c r="H17">
        <v>32000.007075376881</v>
      </c>
      <c r="I17">
        <v>9.8181474074492936</v>
      </c>
    </row>
    <row r="18" spans="1:9" x14ac:dyDescent="0.3">
      <c r="A18" t="s">
        <v>35</v>
      </c>
      <c r="B18" t="str">
        <f t="shared" si="0"/>
        <v>no PV revenue</v>
      </c>
      <c r="C18">
        <v>254.26468636737701</v>
      </c>
      <c r="D18">
        <v>1405.5186829752231</v>
      </c>
      <c r="E18">
        <v>291333845.31250137</v>
      </c>
      <c r="F18">
        <v>15303612.149759781</v>
      </c>
      <c r="G18">
        <v>176888.9279999944</v>
      </c>
      <c r="H18">
        <v>32000.007075375881</v>
      </c>
      <c r="I18">
        <v>9.8181474074492936</v>
      </c>
    </row>
    <row r="19" spans="1:9" x14ac:dyDescent="0.3">
      <c r="A19" t="s">
        <v>36</v>
      </c>
      <c r="B19" t="str">
        <f t="shared" si="0"/>
        <v>PV revenue</v>
      </c>
      <c r="C19">
        <v>196.40358526508251</v>
      </c>
      <c r="D19">
        <v>1085.675374104206</v>
      </c>
      <c r="E19">
        <v>291333845.31250137</v>
      </c>
      <c r="F19">
        <v>5068624.0028756075</v>
      </c>
      <c r="G19">
        <v>176888.9279999944</v>
      </c>
      <c r="H19">
        <v>32000.007075375881</v>
      </c>
      <c r="I19">
        <v>9.8181474074492936</v>
      </c>
    </row>
    <row r="20" spans="1:9" x14ac:dyDescent="0.3">
      <c r="A20" t="s">
        <v>49</v>
      </c>
      <c r="B20" t="str">
        <f t="shared" si="0"/>
        <v>no PV revenue</v>
      </c>
      <c r="C20">
        <v>248.3884768276512</v>
      </c>
      <c r="D20">
        <v>1373.036302463961</v>
      </c>
      <c r="E20">
        <v>287503256.69952732</v>
      </c>
      <c r="F20">
        <v>14654329.654899949</v>
      </c>
      <c r="G20">
        <v>176888.92800000001</v>
      </c>
      <c r="H20">
        <v>32000.007075376889</v>
      </c>
      <c r="I20">
        <v>9.8181474074492936</v>
      </c>
    </row>
    <row r="21" spans="1:9" x14ac:dyDescent="0.3">
      <c r="A21" t="s">
        <v>50</v>
      </c>
      <c r="B21" t="str">
        <f t="shared" si="0"/>
        <v>PV revenue</v>
      </c>
      <c r="C21">
        <v>196.10558061303411</v>
      </c>
      <c r="D21">
        <v>1084.0280706109379</v>
      </c>
      <c r="E21">
        <v>287503256.69952732</v>
      </c>
      <c r="F21">
        <v>5406064.1907610623</v>
      </c>
      <c r="G21">
        <v>176888.92800000001</v>
      </c>
      <c r="H21">
        <v>32000.007075376889</v>
      </c>
      <c r="I21">
        <v>9.8181474074492936</v>
      </c>
    </row>
    <row r="22" spans="1:9" x14ac:dyDescent="0.3">
      <c r="A22" t="s">
        <v>61</v>
      </c>
      <c r="B22" t="str">
        <f t="shared" si="0"/>
        <v>no PV revenue</v>
      </c>
      <c r="C22">
        <v>249.2175920652985</v>
      </c>
      <c r="D22">
        <v>1377.619467249845</v>
      </c>
      <c r="E22">
        <v>289790455.41130489</v>
      </c>
      <c r="F22">
        <v>14568034.719663819</v>
      </c>
      <c r="G22">
        <v>176888.92800000001</v>
      </c>
      <c r="H22">
        <v>32000.007075376889</v>
      </c>
      <c r="I22">
        <v>9.8181474074492936</v>
      </c>
    </row>
    <row r="23" spans="1:9" x14ac:dyDescent="0.3">
      <c r="A23" t="s">
        <v>62</v>
      </c>
      <c r="B23" t="str">
        <f t="shared" si="0"/>
        <v>PV revenue</v>
      </c>
      <c r="C23">
        <v>196.81776838803489</v>
      </c>
      <c r="D23">
        <v>1087.964886367193</v>
      </c>
      <c r="E23">
        <v>289790455.41130489</v>
      </c>
      <c r="F23">
        <v>5299086.0820036363</v>
      </c>
      <c r="G23">
        <v>176888.92800000001</v>
      </c>
      <c r="H23">
        <v>32000.007075376889</v>
      </c>
      <c r="I23">
        <v>9.8181474074492936</v>
      </c>
    </row>
    <row r="24" spans="1:9" x14ac:dyDescent="0.3">
      <c r="A24" t="s">
        <v>63</v>
      </c>
      <c r="B24" t="str">
        <f t="shared" si="0"/>
        <v>no PV revenue</v>
      </c>
      <c r="C24">
        <v>243.88272410187591</v>
      </c>
      <c r="D24">
        <v>1348.129502674258</v>
      </c>
      <c r="E24">
        <v>288656108.20733207</v>
      </c>
      <c r="F24">
        <v>14609557.41562718</v>
      </c>
      <c r="G24">
        <v>176888.9279999992</v>
      </c>
      <c r="H24">
        <v>32000.00707537675</v>
      </c>
      <c r="I24">
        <v>10.117422927236451</v>
      </c>
    </row>
    <row r="25" spans="1:9" x14ac:dyDescent="0.3">
      <c r="A25" t="s">
        <v>64</v>
      </c>
      <c r="B25" t="str">
        <f t="shared" si="0"/>
        <v>PV revenue</v>
      </c>
      <c r="C25">
        <v>191.57314414046331</v>
      </c>
      <c r="D25">
        <v>1058.9737689986721</v>
      </c>
      <c r="E25">
        <v>288656108.20733207</v>
      </c>
      <c r="F25">
        <v>5356571.8921226691</v>
      </c>
      <c r="G25">
        <v>176888.9279999992</v>
      </c>
      <c r="H25">
        <v>32000.00707537675</v>
      </c>
      <c r="I25">
        <v>10.117422927236451</v>
      </c>
    </row>
    <row r="26" spans="1:9" x14ac:dyDescent="0.3">
      <c r="A26" t="s">
        <v>65</v>
      </c>
      <c r="B26" t="str">
        <f t="shared" si="0"/>
        <v>no PV revenue</v>
      </c>
      <c r="C26">
        <v>253.77698512527061</v>
      </c>
      <c r="D26">
        <v>1402.8227788869131</v>
      </c>
      <c r="E26">
        <v>288656108.20733207</v>
      </c>
      <c r="F26">
        <v>14609557.41562718</v>
      </c>
      <c r="G26">
        <v>176888.9279999992</v>
      </c>
      <c r="H26">
        <v>32000.00707537675</v>
      </c>
      <c r="I26">
        <v>9.5326505636609351</v>
      </c>
    </row>
    <row r="27" spans="1:9" x14ac:dyDescent="0.3">
      <c r="A27" t="s">
        <v>66</v>
      </c>
      <c r="B27" t="str">
        <f t="shared" si="0"/>
        <v>PV revenue</v>
      </c>
      <c r="C27">
        <v>201.4674051638581</v>
      </c>
      <c r="D27">
        <v>1113.667045211326</v>
      </c>
      <c r="E27">
        <v>288656108.20733207</v>
      </c>
      <c r="F27">
        <v>5356571.8921226691</v>
      </c>
      <c r="G27">
        <v>176888.9279999992</v>
      </c>
      <c r="H27">
        <v>32000.00707537675</v>
      </c>
      <c r="I27">
        <v>9.5326505636609351</v>
      </c>
    </row>
    <row r="28" spans="1:9" x14ac:dyDescent="0.3">
      <c r="A28" t="s">
        <v>67</v>
      </c>
      <c r="B28" t="str">
        <f t="shared" si="0"/>
        <v>no PV revenue</v>
      </c>
      <c r="C28">
        <v>252.51231734403791</v>
      </c>
      <c r="D28">
        <v>1395.831976429542</v>
      </c>
      <c r="E28">
        <v>288656108.20733207</v>
      </c>
      <c r="F28">
        <v>14609557.41562718</v>
      </c>
      <c r="G28">
        <v>176888.9279999992</v>
      </c>
      <c r="H28">
        <v>32000.00707537675</v>
      </c>
      <c r="I28">
        <v>9.6035992000452381</v>
      </c>
    </row>
    <row r="29" spans="1:9" x14ac:dyDescent="0.3">
      <c r="A29" t="s">
        <v>68</v>
      </c>
      <c r="B29" t="str">
        <f t="shared" si="0"/>
        <v>PV revenue</v>
      </c>
      <c r="C29">
        <v>200.20273738262529</v>
      </c>
      <c r="D29">
        <v>1106.6762427539561</v>
      </c>
      <c r="E29">
        <v>288656108.20733207</v>
      </c>
      <c r="F29">
        <v>5356571.8921226691</v>
      </c>
      <c r="G29">
        <v>176888.9279999992</v>
      </c>
      <c r="H29">
        <v>32000.00707537675</v>
      </c>
      <c r="I29">
        <v>9.6035992000452381</v>
      </c>
    </row>
    <row r="30" spans="1:9" x14ac:dyDescent="0.3">
      <c r="A30" t="s">
        <v>69</v>
      </c>
      <c r="B30" t="str">
        <f t="shared" si="0"/>
        <v>no PV revenue</v>
      </c>
      <c r="C30">
        <v>245.50290828341409</v>
      </c>
      <c r="D30">
        <v>1357.0855207888719</v>
      </c>
      <c r="E30">
        <v>288656108.20733207</v>
      </c>
      <c r="F30">
        <v>14609557.41562718</v>
      </c>
      <c r="G30">
        <v>176888.9279999992</v>
      </c>
      <c r="H30">
        <v>32000.00707537675</v>
      </c>
      <c r="I30">
        <v>10.01680315504564</v>
      </c>
    </row>
    <row r="31" spans="1:9" x14ac:dyDescent="0.3">
      <c r="A31" t="s">
        <v>70</v>
      </c>
      <c r="B31" t="str">
        <f t="shared" si="0"/>
        <v>PV revenue</v>
      </c>
      <c r="C31">
        <v>193.19332832200149</v>
      </c>
      <c r="D31">
        <v>1067.929787113286</v>
      </c>
      <c r="E31">
        <v>288656108.20733207</v>
      </c>
      <c r="F31">
        <v>5356571.8921226691</v>
      </c>
      <c r="G31">
        <v>176888.9279999992</v>
      </c>
      <c r="H31">
        <v>32000.00707537675</v>
      </c>
      <c r="I31">
        <v>10.01680315504564</v>
      </c>
    </row>
    <row r="32" spans="1:9" x14ac:dyDescent="0.3">
      <c r="A32" t="s">
        <v>75</v>
      </c>
      <c r="B32" t="str">
        <f t="shared" si="0"/>
        <v>no PV revenue</v>
      </c>
      <c r="C32">
        <v>263.04338993581717</v>
      </c>
      <c r="D32">
        <v>1454.045405478545</v>
      </c>
      <c r="E32">
        <v>277512962.69202578</v>
      </c>
      <c r="F32">
        <v>13611208.709670009</v>
      </c>
      <c r="G32">
        <v>159200.03520000001</v>
      </c>
      <c r="H32">
        <v>28800.006367839189</v>
      </c>
      <c r="I32">
        <v>9.8181474074492936</v>
      </c>
    </row>
    <row r="33" spans="1:9" x14ac:dyDescent="0.3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">
      <c r="A34" t="s">
        <v>77</v>
      </c>
      <c r="B34" t="str">
        <f t="shared" ref="B34:B66" si="2">IF(ISNUMBER(SEARCH("PV", A34)),"PV revenue","no PV revenue")</f>
        <v>no PV revenue</v>
      </c>
      <c r="C34">
        <v>237.22512099012761</v>
      </c>
      <c r="D34">
        <v>1311.327752139872</v>
      </c>
      <c r="E34">
        <v>299683366.79336238</v>
      </c>
      <c r="F34">
        <v>15635334.22581296</v>
      </c>
      <c r="G34">
        <v>194577.82079999999</v>
      </c>
      <c r="H34">
        <v>35200.007782914567</v>
      </c>
      <c r="I34">
        <v>9.8181474074492936</v>
      </c>
    </row>
    <row r="35" spans="1:9" x14ac:dyDescent="0.3">
      <c r="A35" t="s">
        <v>78</v>
      </c>
      <c r="B35" t="str">
        <f t="shared" si="2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">
      <c r="A36" t="s">
        <v>81</v>
      </c>
      <c r="B36" t="str">
        <f t="shared" si="2"/>
        <v>no PV revenue</v>
      </c>
      <c r="C36">
        <v>252.6686185196676</v>
      </c>
      <c r="D36">
        <v>1396.6959745948291</v>
      </c>
      <c r="E36">
        <v>288656108.20669693</v>
      </c>
      <c r="F36">
        <v>15294018.858038491</v>
      </c>
      <c r="G36">
        <v>176888.92800000001</v>
      </c>
      <c r="H36">
        <v>32000.007075376881</v>
      </c>
      <c r="I36">
        <v>9.8181474074492936</v>
      </c>
    </row>
    <row r="37" spans="1:9" x14ac:dyDescent="0.3">
      <c r="A37" t="s">
        <v>82</v>
      </c>
      <c r="B37" t="str">
        <f t="shared" si="2"/>
        <v>PV revenue</v>
      </c>
      <c r="C37">
        <v>200.359038558121</v>
      </c>
      <c r="D37">
        <v>1107.5402409185019</v>
      </c>
      <c r="E37">
        <v>288656108.20669693</v>
      </c>
      <c r="F37">
        <v>6041033.334510237</v>
      </c>
      <c r="G37">
        <v>176888.92800000001</v>
      </c>
      <c r="H37">
        <v>32000.007075376881</v>
      </c>
      <c r="I37">
        <v>9.8181474074492936</v>
      </c>
    </row>
    <row r="38" spans="1:9" x14ac:dyDescent="0.3">
      <c r="A38" t="s">
        <v>79</v>
      </c>
      <c r="B38" t="str">
        <f t="shared" si="2"/>
        <v>no PV revenue</v>
      </c>
      <c r="C38">
        <v>244.92973457597691</v>
      </c>
      <c r="D38">
        <v>1353.917143906094</v>
      </c>
      <c r="E38">
        <v>288656108.2073791</v>
      </c>
      <c r="F38">
        <v>13925095.97325315</v>
      </c>
      <c r="G38">
        <v>176888.92800000001</v>
      </c>
      <c r="H38">
        <v>32000.007075376881</v>
      </c>
      <c r="I38">
        <v>9.8181474074492936</v>
      </c>
    </row>
    <row r="39" spans="1:9" x14ac:dyDescent="0.3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">
      <c r="A40" t="s">
        <v>37</v>
      </c>
      <c r="B40" t="str">
        <f t="shared" si="2"/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">
      <c r="A41" t="s">
        <v>38</v>
      </c>
      <c r="B41" t="str">
        <f t="shared" si="2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">
      <c r="A42" t="s">
        <v>39</v>
      </c>
      <c r="B42" t="str">
        <f t="shared" si="2"/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">
      <c r="A43" t="s">
        <v>40</v>
      </c>
      <c r="B43" t="str">
        <f t="shared" si="2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">
      <c r="A44" t="s">
        <v>84</v>
      </c>
      <c r="B44" t="str">
        <f t="shared" si="2"/>
        <v>no PV revenue</v>
      </c>
      <c r="C44">
        <v>255.54642351218649</v>
      </c>
      <c r="D44">
        <v>1412.603841081253</v>
      </c>
      <c r="E44">
        <v>283106894.6123057</v>
      </c>
      <c r="F44">
        <v>14108103.714289149</v>
      </c>
      <c r="G44">
        <v>168044.48159912319</v>
      </c>
      <c r="H44">
        <v>30400.006721449441</v>
      </c>
      <c r="I44">
        <v>9.8181474074492936</v>
      </c>
    </row>
    <row r="45" spans="1:9" x14ac:dyDescent="0.3">
      <c r="A45" t="s">
        <v>85</v>
      </c>
      <c r="B45" t="str">
        <f t="shared" si="2"/>
        <v>PV revenue</v>
      </c>
      <c r="C45">
        <v>199.2670306329203</v>
      </c>
      <c r="D45">
        <v>1101.503863776421</v>
      </c>
      <c r="E45">
        <v>283106894.6123057</v>
      </c>
      <c r="F45">
        <v>4650662.3131794576</v>
      </c>
      <c r="G45">
        <v>168044.48159912319</v>
      </c>
      <c r="H45">
        <v>30400.006721449441</v>
      </c>
      <c r="I45">
        <v>9.8181474074492936</v>
      </c>
    </row>
    <row r="46" spans="1:9" x14ac:dyDescent="0.3">
      <c r="A46" t="s">
        <v>86</v>
      </c>
      <c r="B46" t="str">
        <f t="shared" si="2"/>
        <v>no PV revenue</v>
      </c>
      <c r="C46">
        <v>242.67514953365821</v>
      </c>
      <c r="D46">
        <v>1341.454298811055</v>
      </c>
      <c r="E46">
        <v>294061734.4402532</v>
      </c>
      <c r="F46">
        <v>15122037.22280442</v>
      </c>
      <c r="G46">
        <v>185733.3744</v>
      </c>
      <c r="H46">
        <v>33600.007429145728</v>
      </c>
      <c r="I46">
        <v>9.8181474074492936</v>
      </c>
    </row>
    <row r="47" spans="1:9" x14ac:dyDescent="0.3">
      <c r="A47" t="s">
        <v>87</v>
      </c>
      <c r="B47" t="str">
        <f t="shared" si="2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">
      <c r="A48" t="s">
        <v>88</v>
      </c>
      <c r="B48" t="str">
        <f t="shared" si="2"/>
        <v>no PV revenue</v>
      </c>
      <c r="C48">
        <v>250.7338975338923</v>
      </c>
      <c r="D48">
        <v>1386.00126692346</v>
      </c>
      <c r="E48">
        <v>288656108.20738328</v>
      </c>
      <c r="F48">
        <v>14951788.13681569</v>
      </c>
      <c r="G48">
        <v>176888.92800000001</v>
      </c>
      <c r="H48">
        <v>32000.007075376881</v>
      </c>
      <c r="I48">
        <v>9.8181474074492936</v>
      </c>
    </row>
    <row r="49" spans="1:9" x14ac:dyDescent="0.3">
      <c r="A49" t="s">
        <v>89</v>
      </c>
      <c r="B49" t="str">
        <f t="shared" si="2"/>
        <v>PV revenue</v>
      </c>
      <c r="C49">
        <v>198.42431757247661</v>
      </c>
      <c r="D49">
        <v>1096.845533247857</v>
      </c>
      <c r="E49">
        <v>288656108.20738328</v>
      </c>
      <c r="F49">
        <v>5698802.6133105904</v>
      </c>
      <c r="G49">
        <v>176888.92800000001</v>
      </c>
      <c r="H49">
        <v>32000.007075376881</v>
      </c>
      <c r="I49">
        <v>9.8181474074492936</v>
      </c>
    </row>
    <row r="50" spans="1:9" x14ac:dyDescent="0.3">
      <c r="A50" t="s">
        <v>90</v>
      </c>
      <c r="B50" t="str">
        <f t="shared" si="2"/>
        <v>no PV revenue</v>
      </c>
      <c r="C50">
        <v>246.8644555619004</v>
      </c>
      <c r="D50">
        <v>1364.611851578283</v>
      </c>
      <c r="E50">
        <v>288656108.20732808</v>
      </c>
      <c r="F50">
        <v>14267326.694445871</v>
      </c>
      <c r="G50">
        <v>176888.9280000341</v>
      </c>
      <c r="H50">
        <v>32000.007075383051</v>
      </c>
      <c r="I50">
        <v>9.8181474074492936</v>
      </c>
    </row>
    <row r="51" spans="1:9" x14ac:dyDescent="0.3">
      <c r="A51" t="s">
        <v>91</v>
      </c>
      <c r="B51" t="str">
        <f t="shared" si="2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">
      <c r="A52" t="s">
        <v>92</v>
      </c>
      <c r="B52" t="str">
        <f t="shared" si="2"/>
        <v>no PV revenue</v>
      </c>
      <c r="C52">
        <v>245.9166599111482</v>
      </c>
      <c r="D52">
        <v>1359.37264784218</v>
      </c>
      <c r="E52">
        <v>288026061.1040557</v>
      </c>
      <c r="F52">
        <v>14163843.826943729</v>
      </c>
      <c r="G52">
        <v>176888.92799999981</v>
      </c>
      <c r="H52">
        <v>32000.00707537686</v>
      </c>
      <c r="I52">
        <v>9.8181474074492936</v>
      </c>
    </row>
    <row r="53" spans="1:9" x14ac:dyDescent="0.3">
      <c r="A53" t="s">
        <v>93</v>
      </c>
      <c r="B53" t="str">
        <f t="shared" si="2"/>
        <v>PV revenue</v>
      </c>
      <c r="C53">
        <v>196.27035637253809</v>
      </c>
      <c r="D53">
        <v>1084.938914392641</v>
      </c>
      <c r="E53">
        <v>288026061.1040557</v>
      </c>
      <c r="F53">
        <v>5381962.4148363862</v>
      </c>
      <c r="G53">
        <v>176888.92799999981</v>
      </c>
      <c r="H53">
        <v>32000.00707537686</v>
      </c>
      <c r="I53">
        <v>9.8181474074492936</v>
      </c>
    </row>
    <row r="54" spans="1:9" x14ac:dyDescent="0.3">
      <c r="A54" t="s">
        <v>94</v>
      </c>
      <c r="B54" t="str">
        <f t="shared" si="2"/>
        <v>no PV revenue</v>
      </c>
      <c r="C54">
        <v>251.47509236745049</v>
      </c>
      <c r="D54">
        <v>1390.098427253407</v>
      </c>
      <c r="E54">
        <v>289931574.57543099</v>
      </c>
      <c r="F54">
        <v>14952988.229497639</v>
      </c>
      <c r="G54">
        <v>176888.92800000001</v>
      </c>
      <c r="H54">
        <v>32000.007075376889</v>
      </c>
      <c r="I54">
        <v>9.8181474074492936</v>
      </c>
    </row>
    <row r="55" spans="1:9" x14ac:dyDescent="0.3">
      <c r="A55" t="s">
        <v>95</v>
      </c>
      <c r="B55" t="str">
        <f t="shared" si="2"/>
        <v>PV revenue</v>
      </c>
      <c r="C55">
        <v>196.4249699390179</v>
      </c>
      <c r="D55">
        <v>1085.7935838295709</v>
      </c>
      <c r="E55">
        <v>289931574.57543099</v>
      </c>
      <c r="F55">
        <v>5215231.0868634386</v>
      </c>
      <c r="G55">
        <v>176888.92800000001</v>
      </c>
      <c r="H55">
        <v>32000.007075376889</v>
      </c>
      <c r="I55">
        <v>9.8181474074492936</v>
      </c>
    </row>
    <row r="56" spans="1:9" x14ac:dyDescent="0.3">
      <c r="A56" t="s">
        <v>96</v>
      </c>
      <c r="B56" t="str">
        <f t="shared" si="2"/>
        <v>no PV revenue</v>
      </c>
      <c r="C56">
        <v>248.572804278164</v>
      </c>
      <c r="D56">
        <v>1374.0552236487399</v>
      </c>
      <c r="E56">
        <v>288026061.1040557</v>
      </c>
      <c r="F56">
        <v>14633686.3566384</v>
      </c>
      <c r="G56">
        <v>176888.92799999981</v>
      </c>
      <c r="H56">
        <v>32000.00707537686</v>
      </c>
      <c r="I56">
        <v>9.8181474074492936</v>
      </c>
    </row>
    <row r="57" spans="1:9" x14ac:dyDescent="0.3">
      <c r="A57" t="s">
        <v>97</v>
      </c>
      <c r="B57" t="str">
        <f t="shared" si="2"/>
        <v>PV revenue</v>
      </c>
      <c r="C57">
        <v>196.27035637253809</v>
      </c>
      <c r="D57">
        <v>1084.938914392641</v>
      </c>
      <c r="E57">
        <v>288026061.1040557</v>
      </c>
      <c r="F57">
        <v>5381962.4148363862</v>
      </c>
      <c r="G57">
        <v>176888.92799999981</v>
      </c>
      <c r="H57">
        <v>32000.00707537686</v>
      </c>
      <c r="I57">
        <v>9.8181474074492936</v>
      </c>
    </row>
    <row r="58" spans="1:9" x14ac:dyDescent="0.3">
      <c r="A58" t="s">
        <v>98</v>
      </c>
      <c r="B58" t="str">
        <f t="shared" si="2"/>
        <v>no PV revenue</v>
      </c>
      <c r="C58">
        <v>249.0571825508363</v>
      </c>
      <c r="D58">
        <v>1376.732759100456</v>
      </c>
      <c r="E58">
        <v>289280462.7805413</v>
      </c>
      <c r="F58">
        <v>14591603.928536391</v>
      </c>
      <c r="G58">
        <v>176888.92800000001</v>
      </c>
      <c r="H58">
        <v>32000.007075376881</v>
      </c>
      <c r="I58">
        <v>9.8181474074492936</v>
      </c>
    </row>
    <row r="59" spans="1:9" x14ac:dyDescent="0.3">
      <c r="A59" t="s">
        <v>116</v>
      </c>
      <c r="B59" t="str">
        <f>IF(ISNUMBER(SEARCH("PV", A59)),"PV revenue","no PV revenue")</f>
        <v>PV revenue</v>
      </c>
      <c r="C59">
        <v>196.6836710467953</v>
      </c>
      <c r="D59">
        <v>1087.2236260642289</v>
      </c>
      <c r="E59">
        <v>289280462.7805413</v>
      </c>
      <c r="F59">
        <v>5327309.622990909</v>
      </c>
      <c r="G59">
        <v>176888.92800000001</v>
      </c>
      <c r="H59">
        <v>32000.007075376881</v>
      </c>
      <c r="I59">
        <v>9.8181474074492936</v>
      </c>
    </row>
    <row r="60" spans="1:9" x14ac:dyDescent="0.3">
      <c r="A60" t="s">
        <v>99</v>
      </c>
      <c r="B60" t="str">
        <f t="shared" si="2"/>
        <v>no PV revenue</v>
      </c>
      <c r="C60">
        <v>256.83554585130742</v>
      </c>
      <c r="D60">
        <v>1419.729822900282</v>
      </c>
      <c r="E60">
        <v>302186986.11188918</v>
      </c>
      <c r="F60">
        <v>14652952.36482597</v>
      </c>
      <c r="G60">
        <v>176888.92800000001</v>
      </c>
      <c r="H60">
        <v>32000.007075376889</v>
      </c>
      <c r="I60">
        <v>9.8181474074492936</v>
      </c>
    </row>
    <row r="61" spans="1:9" x14ac:dyDescent="0.3">
      <c r="A61" t="s">
        <v>100</v>
      </c>
      <c r="B61" t="str">
        <f t="shared" si="2"/>
        <v>PV revenue</v>
      </c>
      <c r="C61">
        <v>204.4871979357284</v>
      </c>
      <c r="D61">
        <v>1130.359788589165</v>
      </c>
      <c r="E61">
        <v>302186986.11188918</v>
      </c>
      <c r="F61">
        <v>5393109.2194681587</v>
      </c>
      <c r="G61">
        <v>176888.92800000001</v>
      </c>
      <c r="H61">
        <v>32000.007075376889</v>
      </c>
      <c r="I61">
        <v>9.8181474074492936</v>
      </c>
    </row>
    <row r="62" spans="1:9" x14ac:dyDescent="0.3">
      <c r="A62" t="s">
        <v>101</v>
      </c>
      <c r="B62" t="str">
        <f t="shared" si="2"/>
        <v>no PV revenue</v>
      </c>
      <c r="C62">
        <v>240.76916765020661</v>
      </c>
      <c r="D62">
        <v>1330.918454510864</v>
      </c>
      <c r="E62">
        <v>275093144.98216528</v>
      </c>
      <c r="F62">
        <v>14570555.512556581</v>
      </c>
      <c r="G62">
        <v>176888.92800000001</v>
      </c>
      <c r="H62">
        <v>32000.007075376881</v>
      </c>
      <c r="I62">
        <v>9.8181474074492936</v>
      </c>
    </row>
    <row r="63" spans="1:9" x14ac:dyDescent="0.3">
      <c r="A63" t="s">
        <v>102</v>
      </c>
      <c r="B63" t="str">
        <f t="shared" si="2"/>
        <v>PV revenue</v>
      </c>
      <c r="C63">
        <v>188.46969340611801</v>
      </c>
      <c r="D63">
        <v>1041.81858299493</v>
      </c>
      <c r="E63">
        <v>275093144.98216528</v>
      </c>
      <c r="F63">
        <v>5319357.578556139</v>
      </c>
      <c r="G63">
        <v>176888.92800000001</v>
      </c>
      <c r="H63">
        <v>32000.007075376881</v>
      </c>
      <c r="I63">
        <v>9.8181474074492936</v>
      </c>
    </row>
    <row r="64" spans="1:9" x14ac:dyDescent="0.3">
      <c r="A64" t="s">
        <v>107</v>
      </c>
      <c r="B64" t="str">
        <f t="shared" si="2"/>
        <v>no PV revenue</v>
      </c>
      <c r="C64">
        <v>261.68881391394638</v>
      </c>
      <c r="D64">
        <v>1446.557610246537</v>
      </c>
      <c r="E64">
        <v>298331833.89240187</v>
      </c>
      <c r="F64">
        <v>15904097.51861711</v>
      </c>
      <c r="G64">
        <v>176888.92799996189</v>
      </c>
      <c r="H64">
        <v>32000.007075370009</v>
      </c>
      <c r="I64">
        <v>9.8181474074492936</v>
      </c>
    </row>
    <row r="65" spans="1:9" x14ac:dyDescent="0.3">
      <c r="A65" t="s">
        <v>108</v>
      </c>
      <c r="B65" t="str">
        <f t="shared" si="2"/>
        <v>PV revenue</v>
      </c>
      <c r="C65">
        <v>211.80775199938211</v>
      </c>
      <c r="D65">
        <v>1170.8261846632511</v>
      </c>
      <c r="E65">
        <v>298331833.89240187</v>
      </c>
      <c r="F65">
        <v>7080689.949050107</v>
      </c>
      <c r="G65">
        <v>176888.92799996189</v>
      </c>
      <c r="H65">
        <v>32000.007075370009</v>
      </c>
      <c r="I65">
        <v>9.8181474074492936</v>
      </c>
    </row>
    <row r="66" spans="1:9" x14ac:dyDescent="0.3">
      <c r="A66" t="s">
        <v>110</v>
      </c>
      <c r="B66" t="str">
        <f t="shared" si="2"/>
        <v>no PV revenue</v>
      </c>
      <c r="C66">
        <v>254.83829181135499</v>
      </c>
      <c r="D66">
        <v>1408.6894464016571</v>
      </c>
      <c r="E66">
        <v>293126897.9251197</v>
      </c>
      <c r="F66">
        <v>15222450.232710131</v>
      </c>
      <c r="G66">
        <v>176888.92800000001</v>
      </c>
      <c r="H66">
        <v>32000.007075376889</v>
      </c>
      <c r="I66">
        <v>9.8181474074492936</v>
      </c>
    </row>
    <row r="67" spans="1:9" x14ac:dyDescent="0.3">
      <c r="A67" t="s">
        <v>111</v>
      </c>
      <c r="B67" t="str">
        <f t="shared" ref="B67:B71" si="3">IF(ISNUMBER(SEARCH("PV", A67)),"PV revenue","no PV revenue")</f>
        <v>PV revenue</v>
      </c>
      <c r="C67">
        <v>203.69102849292591</v>
      </c>
      <c r="D67">
        <v>1125.958740835895</v>
      </c>
      <c r="E67">
        <v>293126897.9251197</v>
      </c>
      <c r="F67">
        <v>6175065.6541794688</v>
      </c>
      <c r="G67">
        <v>176888.92800000001</v>
      </c>
      <c r="H67">
        <v>32000.007075376889</v>
      </c>
      <c r="I67">
        <v>9.8181474074492936</v>
      </c>
    </row>
    <row r="68" spans="1:9" x14ac:dyDescent="0.3">
      <c r="A68" t="s">
        <v>112</v>
      </c>
      <c r="B68" t="str">
        <f t="shared" si="3"/>
        <v>no PV revenue</v>
      </c>
      <c r="C68">
        <v>238.35205442722281</v>
      </c>
      <c r="D68">
        <v>1317.5571897504819</v>
      </c>
      <c r="E68">
        <v>280769564.06627142</v>
      </c>
      <c r="F68">
        <v>13564839.12376626</v>
      </c>
      <c r="G68">
        <v>176888.92800000001</v>
      </c>
      <c r="H68">
        <v>32000.007075376889</v>
      </c>
      <c r="I68">
        <v>9.8181474074492936</v>
      </c>
    </row>
    <row r="69" spans="1:9" x14ac:dyDescent="0.3">
      <c r="A69" t="s">
        <v>113</v>
      </c>
      <c r="B69" t="str">
        <f t="shared" si="3"/>
        <v>PV revenue</v>
      </c>
      <c r="C69">
        <v>183.9854727249064</v>
      </c>
      <c r="D69">
        <v>1017.030807562677</v>
      </c>
      <c r="E69">
        <v>280769564.06627142</v>
      </c>
      <c r="F69">
        <v>3947992.767419091</v>
      </c>
      <c r="G69">
        <v>176888.92800000001</v>
      </c>
      <c r="H69">
        <v>32000.007075376889</v>
      </c>
      <c r="I69">
        <v>9.8181474074492936</v>
      </c>
    </row>
    <row r="70" spans="1:9" x14ac:dyDescent="0.3">
      <c r="A70" t="s">
        <v>114</v>
      </c>
      <c r="B70" t="str">
        <f t="shared" si="3"/>
        <v>no PV revenue</v>
      </c>
      <c r="C70">
        <v>243.31338592995459</v>
      </c>
      <c r="D70">
        <v>1344.982327779471</v>
      </c>
      <c r="E70">
        <v>284513063.26602769</v>
      </c>
      <c r="F70">
        <v>14061160.07251494</v>
      </c>
      <c r="G70">
        <v>176888.9280000029</v>
      </c>
      <c r="H70">
        <v>32000.007075377409</v>
      </c>
      <c r="I70">
        <v>9.8181474074492936</v>
      </c>
    </row>
    <row r="71" spans="1:9" x14ac:dyDescent="0.3">
      <c r="A71" t="s">
        <v>115</v>
      </c>
      <c r="B71" t="str">
        <f t="shared" si="3"/>
        <v>PV revenue</v>
      </c>
      <c r="C71">
        <v>189.9325502857827</v>
      </c>
      <c r="D71">
        <v>1049.9049307464099</v>
      </c>
      <c r="E71">
        <v>284513063.26602769</v>
      </c>
      <c r="F71">
        <v>4618681.2796730399</v>
      </c>
      <c r="G71">
        <v>176888.9280000029</v>
      </c>
      <c r="H71">
        <v>32000.007075377409</v>
      </c>
      <c r="I71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2025-04-10T11:59:58Z</dcterms:modified>
</cp:coreProperties>
</file>