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Nord_H2ub\Spine_Projects\03_output_data\03_runs_paper_energy_2024\03_results_comparison\"/>
    </mc:Choice>
  </mc:AlternateContent>
  <xr:revisionPtr revIDLastSave="0" documentId="13_ncr:1_{C89E3CB6-8441-4F6F-85C8-B3143742ADC3}" xr6:coauthVersionLast="47" xr6:coauthVersionMax="47" xr10:uidLastSave="{00000000-0000-0000-0000-000000000000}"/>
  <bookViews>
    <workbookView xWindow="-108" yWindow="-108" windowWidth="23256" windowHeight="13896" activeTab="1" xr2:uid="{3BB5C906-8FA9-43D8-B9CC-89F65EA8A47E}"/>
  </bookViews>
  <sheets>
    <sheet name="Comparison_operating_points" sheetId="1" r:id="rId1"/>
    <sheet name="Comparison_szenarios" sheetId="2" r:id="rId2"/>
    <sheet name="Comparison_sensitivit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3" l="1"/>
  <c r="S6" i="3"/>
  <c r="S3" i="3"/>
  <c r="B67" i="3"/>
  <c r="B68" i="3"/>
  <c r="B69" i="3"/>
  <c r="B70" i="3"/>
  <c r="B65" i="3"/>
  <c r="B66" i="3"/>
  <c r="S2" i="3"/>
  <c r="S4" i="3"/>
  <c r="B63" i="3"/>
  <c r="B64" i="3"/>
  <c r="B24" i="1"/>
  <c r="B25" i="1"/>
  <c r="B22" i="1"/>
  <c r="B23" i="1"/>
  <c r="P3" i="3"/>
  <c r="R6" i="3"/>
  <c r="R5" i="3"/>
  <c r="R3" i="3"/>
  <c r="B59" i="3"/>
  <c r="B60" i="3"/>
  <c r="B61" i="3"/>
  <c r="B62" i="3"/>
  <c r="O5" i="3"/>
  <c r="O3" i="3"/>
  <c r="B56" i="3"/>
  <c r="B57" i="3"/>
  <c r="B58" i="3"/>
  <c r="N5" i="3"/>
  <c r="N3" i="3"/>
  <c r="B52" i="3"/>
  <c r="B53" i="3"/>
  <c r="B54" i="3"/>
  <c r="B55" i="3"/>
  <c r="M5" i="3"/>
  <c r="M3" i="3"/>
  <c r="B48" i="3"/>
  <c r="B49" i="3"/>
  <c r="B50" i="3"/>
  <c r="B51" i="3"/>
  <c r="L5" i="3"/>
  <c r="B46" i="3"/>
  <c r="B47" i="3"/>
  <c r="L3" i="3"/>
  <c r="B45" i="3"/>
  <c r="B44" i="3"/>
  <c r="R4" i="3"/>
  <c r="R2" i="3"/>
  <c r="B42" i="3"/>
  <c r="B43" i="3"/>
  <c r="B40" i="3"/>
  <c r="B41" i="3"/>
  <c r="M6" i="3"/>
  <c r="M2" i="3"/>
  <c r="B39" i="3"/>
  <c r="B38" i="3"/>
  <c r="B36" i="3"/>
  <c r="B37" i="3"/>
  <c r="L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L2" i="3"/>
  <c r="Q5" i="3"/>
  <c r="Q3" i="3"/>
  <c r="P5" i="3"/>
  <c r="O6" i="3"/>
  <c r="Q6" i="3"/>
  <c r="Q2" i="3"/>
  <c r="Q4" i="3"/>
  <c r="P6" i="3"/>
  <c r="P2" i="3"/>
  <c r="O2" i="3"/>
  <c r="N6" i="3"/>
  <c r="N2" i="3"/>
  <c r="M4" i="3"/>
  <c r="N4" i="3"/>
  <c r="O4" i="3"/>
  <c r="P4" i="3"/>
  <c r="U5" i="3" s="1"/>
  <c r="V5" i="3" s="1"/>
  <c r="L4" i="3"/>
  <c r="K2" i="2"/>
  <c r="K3" i="2"/>
  <c r="K4" i="2"/>
  <c r="K5" i="2"/>
  <c r="K6" i="2"/>
  <c r="K7" i="2"/>
  <c r="K8" i="2"/>
  <c r="K9" i="2"/>
  <c r="B2" i="2"/>
  <c r="B3" i="2"/>
  <c r="B4" i="2"/>
  <c r="B5" i="2"/>
  <c r="B6" i="2"/>
  <c r="B7" i="2"/>
  <c r="B8" i="2"/>
  <c r="B9" i="2"/>
  <c r="B4" i="1"/>
  <c r="B5" i="1"/>
  <c r="B6" i="1"/>
  <c r="B7" i="1"/>
  <c r="B8" i="1"/>
  <c r="B9" i="1"/>
  <c r="B10" i="1"/>
  <c r="B13" i="1"/>
  <c r="B12" i="1"/>
  <c r="B19" i="1"/>
  <c r="B14" i="1"/>
  <c r="B11" i="1"/>
  <c r="B16" i="1"/>
  <c r="B17" i="1"/>
  <c r="B18" i="1"/>
  <c r="B3" i="1"/>
  <c r="B20" i="1"/>
  <c r="B21" i="1"/>
  <c r="B2" i="1"/>
  <c r="B15" i="1"/>
  <c r="U4" i="3" l="1"/>
  <c r="V4" i="3" s="1"/>
</calcChain>
</file>

<file path=xl/sharedStrings.xml><?xml version="1.0" encoding="utf-8"?>
<sst xmlns="http://schemas.openxmlformats.org/spreadsheetml/2006/main" count="144" uniqueCount="116">
  <si>
    <t>run_name</t>
  </si>
  <si>
    <t>LCOE [Euro/MWh]</t>
  </si>
  <si>
    <t>LCOE [Euro/t]</t>
  </si>
  <si>
    <t>total_investment</t>
  </si>
  <si>
    <t>annual_costs</t>
  </si>
  <si>
    <t>energy_production [MWh]</t>
  </si>
  <si>
    <t>energy_production [t]</t>
  </si>
  <si>
    <t>pcf_value</t>
  </si>
  <si>
    <t>base_1op</t>
  </si>
  <si>
    <t>base_1op_PV</t>
  </si>
  <si>
    <t>base_2op</t>
  </si>
  <si>
    <t>base_2op_PV</t>
  </si>
  <si>
    <t>base_3op</t>
  </si>
  <si>
    <t>base_3op_PV</t>
  </si>
  <si>
    <t>base_4op</t>
  </si>
  <si>
    <t>base_4op_PV</t>
  </si>
  <si>
    <t>base_5op</t>
  </si>
  <si>
    <t>base_5op_PV</t>
  </si>
  <si>
    <t>base_6op</t>
  </si>
  <si>
    <t>base_6op_PV</t>
  </si>
  <si>
    <t>base_7op</t>
  </si>
  <si>
    <t>base_7op_PV</t>
  </si>
  <si>
    <t>base_8op</t>
  </si>
  <si>
    <t>base_8op_PV</t>
  </si>
  <si>
    <t>base_9op</t>
  </si>
  <si>
    <t>base_9op_PV</t>
  </si>
  <si>
    <t>base_10op</t>
  </si>
  <si>
    <t>base_10op_PV</t>
  </si>
  <si>
    <t>PV</t>
  </si>
  <si>
    <t>only_PV_10op</t>
  </si>
  <si>
    <t>only_PV_10op_PV</t>
  </si>
  <si>
    <t>2050_10op</t>
  </si>
  <si>
    <t>2050_10op_PV</t>
  </si>
  <si>
    <t>sens_10op_elprice_10pdown</t>
  </si>
  <si>
    <t>sens_10op_elprice_10pdown_PV</t>
  </si>
  <si>
    <t>sens_10op_elprice_10pup</t>
  </si>
  <si>
    <t>sens_10op_elprice_10pup_PV</t>
  </si>
  <si>
    <t>sens_10op_invc_10pdown</t>
  </si>
  <si>
    <t>sens_10op_invc_10pdown_PV</t>
  </si>
  <si>
    <t>sens_10op_invc_10pup</t>
  </si>
  <si>
    <t>sens_10op_invc_10pup_PV</t>
  </si>
  <si>
    <t>sens_10op_WACC_10pdown</t>
  </si>
  <si>
    <t>sens_10op_WACC_10pup_PV</t>
  </si>
  <si>
    <t>sens_10op_WACC_10pdown_PV</t>
  </si>
  <si>
    <t>sens_10op_WACC_10pup</t>
  </si>
  <si>
    <t>sens_10op_lifetime_10pdown</t>
  </si>
  <si>
    <t>sens_10op_lifetime_10pdown_PV</t>
  </si>
  <si>
    <t>sens_10op_lifetime_10pup</t>
  </si>
  <si>
    <t>sens_10op_lifetime_10pup_PV</t>
  </si>
  <si>
    <t>sens_10op_elpricevar_10pdown</t>
  </si>
  <si>
    <t>sens_10op_elpricevar_10pdown_PV</t>
  </si>
  <si>
    <t>share electrolyser</t>
  </si>
  <si>
    <t>Size electrolyser</t>
  </si>
  <si>
    <t xml:space="preserve"> </t>
  </si>
  <si>
    <t>Demand</t>
  </si>
  <si>
    <t>District Heating Price</t>
  </si>
  <si>
    <t>Power Price Variance</t>
  </si>
  <si>
    <t>Power Price Level</t>
  </si>
  <si>
    <t>WACC</t>
  </si>
  <si>
    <t>Base</t>
  </si>
  <si>
    <t>Lifetime</t>
  </si>
  <si>
    <t>sens_10op_elpricevar_10pup</t>
  </si>
  <si>
    <t>sens_10op_elpricevar_10pup_PV</t>
  </si>
  <si>
    <t>sens_10op_WACC_05pdown</t>
  </si>
  <si>
    <t>sens_10op_WACC_05pdown_PV</t>
  </si>
  <si>
    <t>sens_10op_WACC_05pup</t>
  </si>
  <si>
    <t>sens_10op_WACC_05pup_PV</t>
  </si>
  <si>
    <t>sens_10op_lifetime_05pdown</t>
  </si>
  <si>
    <t>sens_10op_lifetime_05pdown_PV</t>
  </si>
  <si>
    <t>sens_10op_lifetime_05pup</t>
  </si>
  <si>
    <t>sens_10op_lifetime_05pup_PV</t>
  </si>
  <si>
    <t>+10 %</t>
  </si>
  <si>
    <t>-10 %</t>
  </si>
  <si>
    <t>-5 %</t>
  </si>
  <si>
    <t>+5 %</t>
  </si>
  <si>
    <t>sens_10op_demand_10pdown</t>
  </si>
  <si>
    <t>sens_10op_demand_10pdown_PV</t>
  </si>
  <si>
    <t>sens_10op_demand_10pup</t>
  </si>
  <si>
    <t>sens_10op_demand_10pup_PV</t>
  </si>
  <si>
    <t>sens_10op_dhprice_10pup</t>
  </si>
  <si>
    <t>sens_10op_dhprice_10pup_PV</t>
  </si>
  <si>
    <t>sens_10op_dhprice_10pdown</t>
  </si>
  <si>
    <t>sens_10op_dhprice_10pdown_PV</t>
  </si>
  <si>
    <t>InvCost</t>
  </si>
  <si>
    <t>sens_10op_demand_05pdown</t>
  </si>
  <si>
    <t>sens_10op_demand_05pdown_PV</t>
  </si>
  <si>
    <t>sens_10op_demand_05pup</t>
  </si>
  <si>
    <t>sens_10op_demand_05pup_PV</t>
  </si>
  <si>
    <t>sens_10op_dhprice_05pdown</t>
  </si>
  <si>
    <t>sens_10op_dhprice_05pdown_PV</t>
  </si>
  <si>
    <t>sens_10op_dhprice_05pup</t>
  </si>
  <si>
    <t>sens_10op_dhprice_05pup_PV</t>
  </si>
  <si>
    <t>sens_10op_elprice_05pdown</t>
  </si>
  <si>
    <t>sens_10op_elprice_05pdown_PV</t>
  </si>
  <si>
    <t>sens_10op_elprice_05pup</t>
  </si>
  <si>
    <t>sens_10op_elprice_05pup_PV</t>
  </si>
  <si>
    <t>sens_10op_elpricevar_05pdown</t>
  </si>
  <si>
    <t>sens_10op_elpricevar_05pdown_PV</t>
  </si>
  <si>
    <t>sens_10op_elpricevar_05pup</t>
  </si>
  <si>
    <t>sens_10op_invc_05pup</t>
  </si>
  <si>
    <t>sens_10op_invc_05pup_PV</t>
  </si>
  <si>
    <t>sens_10op_invc_05pdown</t>
  </si>
  <si>
    <t>sens_10op_invc_05pdown_PV</t>
  </si>
  <si>
    <t>base_15op</t>
  </si>
  <si>
    <t>base_15op_PV</t>
  </si>
  <si>
    <t>base_20op</t>
  </si>
  <si>
    <t>base_20op_PV</t>
  </si>
  <si>
    <t>sens_10op_eff_10pdown</t>
  </si>
  <si>
    <t>sens_10op_eff_10pdown_PV</t>
  </si>
  <si>
    <t>Efficiency</t>
  </si>
  <si>
    <t>sens_10op_eff_05pdown</t>
  </si>
  <si>
    <t>sens_10op_eff_05pdown_PV</t>
  </si>
  <si>
    <t>sens_10op_eff_10pup</t>
  </si>
  <si>
    <t>sens_10op_eff_10pup_PV</t>
  </si>
  <si>
    <t>sens_10op_eff_05pup</t>
  </si>
  <si>
    <t>sens_10op_eff_05pup_PV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</si>
</sst>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49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Comparison_sensitivities!$L$1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Comparison_sensitivities!$L$2:$L$6</c:f>
              <c:numCache>
                <c:formatCode>General</c:formatCode>
                <c:ptCount val="5"/>
                <c:pt idx="0">
                  <c:v>1460.0010057815159</c:v>
                </c:pt>
                <c:pt idx="1">
                  <c:v>1418.2136820000001</c:v>
                </c:pt>
                <c:pt idx="2">
                  <c:v>1375.306559250821</c:v>
                </c:pt>
                <c:pt idx="3">
                  <c:v>1346.491194521597</c:v>
                </c:pt>
                <c:pt idx="4">
                  <c:v>1316.106550648097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E-45F6-B90D-79B066E72F95}"/>
            </c:ext>
          </c:extLst>
        </c:ser>
        <c:ser>
          <c:idx val="1"/>
          <c:order val="1"/>
          <c:tx>
            <c:strRef>
              <c:f>Comparison_sensitivities!$M$1</c:f>
              <c:strCache>
                <c:ptCount val="1"/>
                <c:pt idx="0">
                  <c:v>District Heating Price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Comparison_sensitivities!$M$2:$M$6</c:f>
              <c:numCache>
                <c:formatCode>General</c:formatCode>
                <c:ptCount val="5"/>
                <c:pt idx="0">
                  <c:v>1402.002937</c:v>
                </c:pt>
                <c:pt idx="1">
                  <c:v>1391.308229</c:v>
                </c:pt>
                <c:pt idx="2">
                  <c:v>1375.306559250821</c:v>
                </c:pt>
                <c:pt idx="3">
                  <c:v>1369.9188140002141</c:v>
                </c:pt>
                <c:pt idx="4">
                  <c:v>1359.2241063280269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E-45F6-B90D-79B066E72F95}"/>
            </c:ext>
          </c:extLst>
        </c:ser>
        <c:ser>
          <c:idx val="2"/>
          <c:order val="2"/>
          <c:tx>
            <c:strRef>
              <c:f>Comparison_sensitivities!$N$1</c:f>
              <c:strCache>
                <c:ptCount val="1"/>
                <c:pt idx="0">
                  <c:v>Power Price Level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Comparison_sensitivities!$N$2:$N$6</c:f>
              <c:numCache>
                <c:formatCode>General</c:formatCode>
                <c:ptCount val="5"/>
                <c:pt idx="0">
                  <c:v>1351.5309569999999</c:v>
                </c:pt>
                <c:pt idx="1">
                  <c:v>1364.533322</c:v>
                </c:pt>
                <c:pt idx="2">
                  <c:v>1375.306559250821</c:v>
                </c:pt>
                <c:pt idx="3">
                  <c:v>1395.6319209999999</c:v>
                </c:pt>
                <c:pt idx="4">
                  <c:v>1411.267407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E-45F6-B90D-79B066E72F95}"/>
            </c:ext>
          </c:extLst>
        </c:ser>
        <c:ser>
          <c:idx val="3"/>
          <c:order val="3"/>
          <c:tx>
            <c:strRef>
              <c:f>Comparison_sensitivities!$O$1</c:f>
              <c:strCache>
                <c:ptCount val="1"/>
                <c:pt idx="0">
                  <c:v>Power Price Variance</c:v>
                </c:pt>
              </c:strCache>
            </c:strRef>
          </c:tx>
          <c:spPr>
            <a:ln w="28575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Comparison_sensitivities!$O$2:$O$6</c:f>
              <c:numCache>
                <c:formatCode>General</c:formatCode>
                <c:ptCount val="5"/>
                <c:pt idx="0">
                  <c:v>1378.204571</c:v>
                </c:pt>
                <c:pt idx="1">
                  <c:v>1379.349964</c:v>
                </c:pt>
                <c:pt idx="2">
                  <c:v>1375.306559250821</c:v>
                </c:pt>
                <c:pt idx="3">
                  <c:v>1382.02367</c:v>
                </c:pt>
                <c:pt idx="4">
                  <c:v>1382.936637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BE-45F6-B90D-79B066E72F95}"/>
            </c:ext>
          </c:extLst>
        </c:ser>
        <c:ser>
          <c:idx val="4"/>
          <c:order val="4"/>
          <c:tx>
            <c:strRef>
              <c:f>Comparison_sensitivities!$P$1</c:f>
              <c:strCache>
                <c:ptCount val="1"/>
                <c:pt idx="0">
                  <c:v>WACC</c:v>
                </c:pt>
              </c:strCache>
            </c:strRef>
          </c:tx>
          <c:spPr>
            <a:ln w="28575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Comparison_sensitivities!$P$2:$P$6</c:f>
              <c:numCache>
                <c:formatCode>General</c:formatCode>
                <c:ptCount val="5"/>
                <c:pt idx="0">
                  <c:v>1326.6078299999999</c:v>
                </c:pt>
                <c:pt idx="1">
                  <c:v>1353.436465</c:v>
                </c:pt>
                <c:pt idx="2">
                  <c:v>1375.306559250821</c:v>
                </c:pt>
                <c:pt idx="3">
                  <c:v>1408.129741</c:v>
                </c:pt>
                <c:pt idx="4">
                  <c:v>1435.975827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BE-45F6-B90D-79B066E72F95}"/>
            </c:ext>
          </c:extLst>
        </c:ser>
        <c:ser>
          <c:idx val="5"/>
          <c:order val="5"/>
          <c:tx>
            <c:strRef>
              <c:f>Comparison_sensitivities!$Q$1</c:f>
              <c:strCache>
                <c:ptCount val="1"/>
                <c:pt idx="0">
                  <c:v>Lifetime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Comparison_sensitivities!$Q$2:$Q$6</c:f>
              <c:numCache>
                <c:formatCode>General</c:formatCode>
                <c:ptCount val="5"/>
                <c:pt idx="0">
                  <c:v>1424.3619349999999</c:v>
                </c:pt>
                <c:pt idx="1">
                  <c:v>1401.1389389999999</c:v>
                </c:pt>
                <c:pt idx="2">
                  <c:v>1375.306559250821</c:v>
                </c:pt>
                <c:pt idx="3">
                  <c:v>1362.3924830000001</c:v>
                </c:pt>
                <c:pt idx="4">
                  <c:v>1346.153939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BE-45F6-B90D-79B066E72F95}"/>
            </c:ext>
          </c:extLst>
        </c:ser>
        <c:ser>
          <c:idx val="6"/>
          <c:order val="6"/>
          <c:tx>
            <c:strRef>
              <c:f>Comparison_sensitivities!$R$1</c:f>
              <c:strCache>
                <c:ptCount val="1"/>
                <c:pt idx="0">
                  <c:v>InvCost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Comparison_sensitivities!$R$2:$R$6</c:f>
              <c:numCache>
                <c:formatCode>General</c:formatCode>
                <c:ptCount val="5"/>
                <c:pt idx="0">
                  <c:v>1326.412694499294</c:v>
                </c:pt>
                <c:pt idx="1">
                  <c:v>1336.1931850000001</c:v>
                </c:pt>
                <c:pt idx="2">
                  <c:v>1375.306559250821</c:v>
                </c:pt>
                <c:pt idx="3">
                  <c:v>1425.065464</c:v>
                </c:pt>
                <c:pt idx="4">
                  <c:v>1504.5687264186249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5-4939-A37F-BD7B21CF5F42}"/>
            </c:ext>
          </c:extLst>
        </c:ser>
        <c:ser>
          <c:idx val="7"/>
          <c:order val="7"/>
          <c:tx>
            <c:strRef>
              <c:f>Comparison_sensitivities!$S$1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1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Comparison_sensitivities!$S$2:$S$6</c:f>
              <c:numCache>
                <c:formatCode>General</c:formatCode>
                <c:ptCount val="5"/>
                <c:pt idx="0">
                  <c:v>1451.739909044454</c:v>
                </c:pt>
                <c:pt idx="1">
                  <c:v>1413.9417530000001</c:v>
                </c:pt>
                <c:pt idx="2">
                  <c:v>1375.306559250821</c:v>
                </c:pt>
                <c:pt idx="3">
                  <c:v>1350.335787788548</c:v>
                </c:pt>
                <c:pt idx="4">
                  <c:v>1322.950869015936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A-4F6C-98F4-EAA42CC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964879"/>
        <c:axId val="1747965359"/>
      </c:lineChart>
      <c:catAx>
        <c:axId val="174796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7965359"/>
        <c:crosses val="autoZero"/>
        <c:auto val="1"/>
        <c:lblAlgn val="ctr"/>
        <c:lblOffset val="100"/>
        <c:noMultiLvlLbl val="0"/>
      </c:catAx>
      <c:valAx>
        <c:axId val="1747965359"/>
        <c:scaling>
          <c:orientation val="minMax"/>
          <c:max val="1510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796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</xdr:colOff>
      <xdr:row>13</xdr:row>
      <xdr:rowOff>26670</xdr:rowOff>
    </xdr:from>
    <xdr:to>
      <xdr:col>17</xdr:col>
      <xdr:colOff>326390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F513E-DC43-8422-1B4F-351870668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A3E7BD-A6FC-4C2D-BF58-717B292B5EEE}" name="Table1" displayName="Table1" ref="A1:I25" totalsRowShown="0" headerRowDxfId="6" headerRowBorderDxfId="5" tableBorderDxfId="4">
  <autoFilter ref="A1:I25" xr:uid="{73A3E7BD-A6FC-4C2D-BF58-717B292B5EEE}"/>
  <sortState xmlns:xlrd2="http://schemas.microsoft.com/office/spreadsheetml/2017/richdata2" ref="A2:I21">
    <sortCondition ref="A1:A21"/>
  </sortState>
  <tableColumns count="9">
    <tableColumn id="1" xr3:uid="{F67D044D-4890-48DB-B8DF-8989FCB998C3}" name="run_name"/>
    <tableColumn id="9" xr3:uid="{E40D363F-DC65-4691-BE18-FF9BF756B0CE}" name="PV" dataDxfId="3">
      <calculatedColumnFormula>IF(ISNUMBER(SEARCH("PV", Table1[[#This Row],[run_name]])),"PV revenue","no PV revenue")</calculatedColumnFormula>
    </tableColumn>
    <tableColumn id="2" xr3:uid="{29706D13-ED84-4EF4-A454-0BFD2B9E1BAB}" name="LCOE [Euro/MWh]"/>
    <tableColumn id="3" xr3:uid="{3761CFA2-4280-43A5-970A-7EF016062900}" name="LCOE [Euro/t]"/>
    <tableColumn id="4" xr3:uid="{6173BBC7-EB34-4777-BC58-07DEE881EA4E}" name="total_investment"/>
    <tableColumn id="5" xr3:uid="{F037A8A8-317D-4AD5-AE47-2B91D30EF75D}" name="annual_costs"/>
    <tableColumn id="6" xr3:uid="{0DDE3EAB-A3D1-431B-BAE1-F60F5C0DEC63}" name="energy_production [MWh]"/>
    <tableColumn id="7" xr3:uid="{1556B235-7CB4-4A89-9D5A-2AB90CD027A0}" name="energy_production [t]"/>
    <tableColumn id="8" xr3:uid="{52661D4D-F34F-4A0B-8C8A-E699837AD0D1}" name="pcf_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20CD82-EF7A-4E40-8E75-04BE9F55963D}" name="Table2" displayName="Table2" ref="A1:K9" totalsRowShown="0">
  <autoFilter ref="A1:K9" xr:uid="{3A20CD82-EF7A-4E40-8E75-04BE9F55963D}"/>
  <tableColumns count="11">
    <tableColumn id="1" xr3:uid="{6128FCF1-7EAF-4DB9-AB65-A4970FF7A7B8}" name="run_name"/>
    <tableColumn id="9" xr3:uid="{E1E483D4-117D-4835-9726-D5751F56EFA1}" name="PV" dataDxfId="2">
      <calculatedColumnFormula>IF(ISNUMBER(SEARCH("PV", Table1[[#This Row],[run_name]])),"PV revenue","no PV revenue")</calculatedColumnFormula>
    </tableColumn>
    <tableColumn id="2" xr3:uid="{57DD338E-2930-40CB-AC06-11C7900CEBAE}" name="LCOE [Euro/MWh]"/>
    <tableColumn id="3" xr3:uid="{348EEC01-2159-40EC-A41A-F770A2113C35}" name="LCOE [Euro/t]"/>
    <tableColumn id="4" xr3:uid="{E1A32900-AFFC-4CA8-9A80-FDDFC927842B}" name="total_investment"/>
    <tableColumn id="5" xr3:uid="{9BDBD209-C39F-484C-957B-614102BD4B2E}" name="annual_costs"/>
    <tableColumn id="6" xr3:uid="{B1C9F88F-C828-404D-9F5C-8363B244D4A6}" name="energy_production [MWh]"/>
    <tableColumn id="7" xr3:uid="{DFDA2CA3-CD6F-466B-81A4-84B9B62CB2C6}" name="energy_production [t]"/>
    <tableColumn id="8" xr3:uid="{C340BB5F-846A-40DD-949F-DC14F9BEBD65}" name="pcf_value"/>
    <tableColumn id="10" xr3:uid="{85810B0D-702B-4A48-ACC1-7F4EFAC09120}" name="share electrolyser"/>
    <tableColumn id="11" xr3:uid="{3E078780-172C-4BE9-A08D-3FB4DFE536AE}" name="Size electrolyser" dataDxfId="1">
      <calculatedColumnFormula>Table2[[#This Row],[share electrolyser]]*52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D8C3B7-1CFE-4D76-BF2B-418405C32F6D}" name="Table3" displayName="Table3" ref="A1:I70" totalsRowShown="0">
  <autoFilter ref="A1:I70" xr:uid="{1ED8C3B7-1CFE-4D76-BF2B-418405C32F6D}"/>
  <tableColumns count="9">
    <tableColumn id="1" xr3:uid="{8869914E-4BE8-401C-AC76-C6570071019E}" name="run_name"/>
    <tableColumn id="9" xr3:uid="{91B3AAB6-6FBC-4E2C-8674-ECB365CA16C8}" name="PV" dataDxfId="0">
      <calculatedColumnFormula>IF(ISNUMBER(SEARCH("PV", A2)),"PV revenue","no PV revenue")</calculatedColumnFormula>
    </tableColumn>
    <tableColumn id="2" xr3:uid="{EDC23835-EE0F-4ABC-9DD3-CB899B7BD1E4}" name="LCOE [Euro/MWh]"/>
    <tableColumn id="3" xr3:uid="{0704ECC2-FF39-4625-8AC6-5CFC7159B06A}" name="LCOE [Euro/t]"/>
    <tableColumn id="4" xr3:uid="{7EF8F041-1A05-41BF-B52F-2800EF1F3C6E}" name="total_investment"/>
    <tableColumn id="5" xr3:uid="{F63F48D2-B017-4ABF-A9F8-ACC14099CA21}" name="annual_costs"/>
    <tableColumn id="6" xr3:uid="{B867380B-2CD2-42A2-B3B2-DBA061B74D72}" name="energy_production [MWh]"/>
    <tableColumn id="7" xr3:uid="{CEB42EE2-D890-496E-A307-4144662C0163}" name="energy_production [t]"/>
    <tableColumn id="8" xr3:uid="{C8E25DC2-6D51-47DA-8AFB-ACA5459DA849}" name="pcf_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16CA-7C9B-4F0E-AFD4-34077EF25340}">
  <dimension ref="A1:I25"/>
  <sheetViews>
    <sheetView workbookViewId="0">
      <selection activeCell="C2" sqref="C2:I3"/>
    </sheetView>
  </sheetViews>
  <sheetFormatPr defaultRowHeight="14.4" x14ac:dyDescent="0.3"/>
  <cols>
    <col min="1" max="2" width="11.44140625" customWidth="1"/>
    <col min="3" max="3" width="18.21875" customWidth="1"/>
    <col min="4" max="4" width="14.21875" customWidth="1"/>
    <col min="5" max="5" width="17.21875" customWidth="1"/>
    <col min="6" max="6" width="13.77734375" customWidth="1"/>
    <col min="7" max="7" width="25.109375" customWidth="1"/>
    <col min="8" max="8" width="21.21875" customWidth="1"/>
    <col min="9" max="9" width="10.77734375" customWidth="1"/>
  </cols>
  <sheetData>
    <row r="1" spans="1:9" x14ac:dyDescent="0.3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26</v>
      </c>
      <c r="B2" t="str">
        <f>IF(ISNUMBER(SEARCH("PV", Table1[[#This Row],[run_name]])),"PV revenue","no PV revenue")</f>
        <v>no PV revenue</v>
      </c>
      <c r="C2">
        <v>248.79917654788721</v>
      </c>
      <c r="D2">
        <v>1375.306559250821</v>
      </c>
      <c r="E2">
        <v>288656108.20733207</v>
      </c>
      <c r="F2">
        <v>14609557.41562718</v>
      </c>
      <c r="G2">
        <v>176888.9279999992</v>
      </c>
      <c r="H2">
        <v>32000.00707537675</v>
      </c>
      <c r="I2">
        <v>9.8181474074492936</v>
      </c>
    </row>
    <row r="3" spans="1:9" x14ac:dyDescent="0.3">
      <c r="A3" t="s">
        <v>27</v>
      </c>
      <c r="B3" t="str">
        <f>IF(ISNUMBER(SEARCH("PV", Table1[[#This Row],[run_name]])),"PV revenue","no PV revenue")</f>
        <v>PV revenue</v>
      </c>
      <c r="C3">
        <v>196.48959658647459</v>
      </c>
      <c r="D3">
        <v>1086.1508255752351</v>
      </c>
      <c r="E3">
        <v>288656108.20733207</v>
      </c>
      <c r="F3">
        <v>5356571.8921226691</v>
      </c>
      <c r="G3">
        <v>176888.9279999992</v>
      </c>
      <c r="H3">
        <v>32000.00707537675</v>
      </c>
      <c r="I3">
        <v>9.8181474074492936</v>
      </c>
    </row>
    <row r="4" spans="1:9" x14ac:dyDescent="0.3">
      <c r="A4" t="s">
        <v>8</v>
      </c>
      <c r="B4" t="str">
        <f>IF(ISNUMBER(SEARCH("PV", Table1[[#This Row],[run_name]])),"PV revenue","no PV revenue")</f>
        <v>no PV revenue</v>
      </c>
      <c r="C4">
        <v>248.61588475600149</v>
      </c>
      <c r="D4">
        <v>1374.293362956786</v>
      </c>
      <c r="E4">
        <v>286911074.34615147</v>
      </c>
      <c r="F4">
        <v>14754870.68028195</v>
      </c>
      <c r="G4">
        <v>176888.92800000001</v>
      </c>
      <c r="H4">
        <v>32000.007075376889</v>
      </c>
      <c r="I4">
        <v>9.8181474074492936</v>
      </c>
    </row>
    <row r="5" spans="1:9" x14ac:dyDescent="0.3">
      <c r="A5" t="s">
        <v>9</v>
      </c>
      <c r="B5" t="str">
        <f>IF(ISNUMBER(SEARCH("PV", Table1[[#This Row],[run_name]])),"PV revenue","no PV revenue")</f>
        <v>PV revenue</v>
      </c>
      <c r="C5">
        <v>194.9545828837642</v>
      </c>
      <c r="D5">
        <v>1077.665610940807</v>
      </c>
      <c r="E5">
        <v>286911074.34615147</v>
      </c>
      <c r="F5">
        <v>5262780.5170174837</v>
      </c>
      <c r="G5">
        <v>176888.92800000001</v>
      </c>
      <c r="H5">
        <v>32000.007075376889</v>
      </c>
      <c r="I5">
        <v>9.8181474074492936</v>
      </c>
    </row>
    <row r="6" spans="1:9" x14ac:dyDescent="0.3">
      <c r="A6" t="s">
        <v>10</v>
      </c>
      <c r="B6" t="str">
        <f>IF(ISNUMBER(SEARCH("PV", Table1[[#This Row],[run_name]])),"PV revenue","no PV revenue")</f>
        <v>no PV revenue</v>
      </c>
      <c r="C6">
        <v>249.09406839490649</v>
      </c>
      <c r="D6">
        <v>1376.936655849622</v>
      </c>
      <c r="E6">
        <v>287398388.41068858</v>
      </c>
      <c r="F6">
        <v>14789822.057691149</v>
      </c>
      <c r="G6">
        <v>176888.9279999994</v>
      </c>
      <c r="H6">
        <v>32000.00707537678</v>
      </c>
      <c r="I6">
        <v>9.8181474074492936</v>
      </c>
    </row>
    <row r="7" spans="1:9" x14ac:dyDescent="0.3">
      <c r="A7" t="s">
        <v>11</v>
      </c>
      <c r="B7" t="str">
        <f>IF(ISNUMBER(SEARCH("PV", Table1[[#This Row],[run_name]])),"PV revenue","no PV revenue")</f>
        <v>PV revenue</v>
      </c>
      <c r="C7">
        <v>195.5546788889136</v>
      </c>
      <c r="D7">
        <v>1080.9828083026059</v>
      </c>
      <c r="E7">
        <v>287398388.41068858</v>
      </c>
      <c r="F7">
        <v>5319296.8422016567</v>
      </c>
      <c r="G7">
        <v>176888.9279999994</v>
      </c>
      <c r="H7">
        <v>32000.00707537678</v>
      </c>
      <c r="I7">
        <v>9.8181474074492936</v>
      </c>
    </row>
    <row r="8" spans="1:9" x14ac:dyDescent="0.3">
      <c r="A8" t="s">
        <v>12</v>
      </c>
      <c r="B8" t="str">
        <f>IF(ISNUMBER(SEARCH("PV", Table1[[#This Row],[run_name]])),"PV revenue","no PV revenue")</f>
        <v>no PV revenue</v>
      </c>
      <c r="C8">
        <v>249.52192327091299</v>
      </c>
      <c r="D8">
        <v>1379.3017425253249</v>
      </c>
      <c r="E8">
        <v>288262499.99587762</v>
      </c>
      <c r="F8">
        <v>14777493.17442679</v>
      </c>
      <c r="G8">
        <v>176888.92800000121</v>
      </c>
      <c r="H8">
        <v>32000.007075377111</v>
      </c>
      <c r="I8">
        <v>9.8181474074492936</v>
      </c>
    </row>
    <row r="9" spans="1:9" x14ac:dyDescent="0.3">
      <c r="A9" t="s">
        <v>13</v>
      </c>
      <c r="B9" t="str">
        <f>IF(ISNUMBER(SEARCH("PV", Table1[[#This Row],[run_name]])),"PV revenue","no PV revenue")</f>
        <v>PV revenue</v>
      </c>
      <c r="C9">
        <v>196.18316071306151</v>
      </c>
      <c r="D9">
        <v>1084.4569161638681</v>
      </c>
      <c r="E9">
        <v>288262499.99587762</v>
      </c>
      <c r="F9">
        <v>5342456.6447218359</v>
      </c>
      <c r="G9">
        <v>176888.92800000121</v>
      </c>
      <c r="H9">
        <v>32000.007075377111</v>
      </c>
      <c r="I9">
        <v>9.8181474074492936</v>
      </c>
    </row>
    <row r="10" spans="1:9" x14ac:dyDescent="0.3">
      <c r="A10" t="s">
        <v>14</v>
      </c>
      <c r="B10" t="str">
        <f>IF(ISNUMBER(SEARCH("PV", Table1[[#This Row],[run_name]])),"PV revenue","no PV revenue")</f>
        <v>no PV revenue</v>
      </c>
      <c r="C10">
        <v>249.74026509999999</v>
      </c>
      <c r="D10">
        <v>1380.5086879999999</v>
      </c>
      <c r="E10">
        <v>288545796.10000002</v>
      </c>
      <c r="F10">
        <v>14787261.09</v>
      </c>
      <c r="G10">
        <v>176888.92800000001</v>
      </c>
      <c r="H10">
        <v>32000.007079999999</v>
      </c>
      <c r="I10">
        <v>9.8181474069999997</v>
      </c>
    </row>
    <row r="11" spans="1:9" x14ac:dyDescent="0.3">
      <c r="A11" t="s">
        <v>15</v>
      </c>
      <c r="B11" t="str">
        <f>IF(ISNUMBER(SEARCH("PV", Table1[[#This Row],[run_name]])),"PV revenue","no PV revenue")</f>
        <v>PV revenue</v>
      </c>
      <c r="C11">
        <v>196.42587169999999</v>
      </c>
      <c r="D11">
        <v>1085.798569</v>
      </c>
      <c r="E11">
        <v>288545796.10000002</v>
      </c>
      <c r="F11">
        <v>5356535.2039999999</v>
      </c>
      <c r="G11">
        <v>176888.92800000001</v>
      </c>
      <c r="H11">
        <v>32000.007079999999</v>
      </c>
      <c r="I11">
        <v>9.8181474069999997</v>
      </c>
    </row>
    <row r="12" spans="1:9" x14ac:dyDescent="0.3">
      <c r="A12" t="s">
        <v>16</v>
      </c>
      <c r="B12" t="str">
        <f>IF(ISNUMBER(SEARCH("PV", Table1[[#This Row],[run_name]])),"PV revenue","no PV revenue")</f>
        <v>no PV revenue</v>
      </c>
      <c r="C12">
        <v>249.62509220000001</v>
      </c>
      <c r="D12">
        <v>1379.8720370000001</v>
      </c>
      <c r="E12">
        <v>288420132.5</v>
      </c>
      <c r="F12">
        <v>14779687.390000001</v>
      </c>
      <c r="G12">
        <v>176888.92800000001</v>
      </c>
      <c r="H12">
        <v>32000.007079999999</v>
      </c>
      <c r="I12">
        <v>9.8181474069999997</v>
      </c>
    </row>
    <row r="13" spans="1:9" x14ac:dyDescent="0.3">
      <c r="A13" t="s">
        <v>17</v>
      </c>
      <c r="B13" t="str">
        <f>IF(ISNUMBER(SEARCH("PV", Table1[[#This Row],[run_name]])),"PV revenue","no PV revenue")</f>
        <v>PV revenue</v>
      </c>
      <c r="C13">
        <v>196.316168</v>
      </c>
      <c r="D13">
        <v>1085.192151</v>
      </c>
      <c r="E13">
        <v>288420132.5</v>
      </c>
      <c r="F13">
        <v>5349928.9440000001</v>
      </c>
      <c r="G13">
        <v>176888.92800000001</v>
      </c>
      <c r="H13">
        <v>32000.007079999999</v>
      </c>
      <c r="I13">
        <v>9.8181474069999997</v>
      </c>
    </row>
    <row r="14" spans="1:9" x14ac:dyDescent="0.3">
      <c r="A14" t="s">
        <v>18</v>
      </c>
      <c r="B14" t="str">
        <f>IF(ISNUMBER(SEARCH("PV", Table1[[#This Row],[run_name]])),"PV revenue","no PV revenue")</f>
        <v>no PV revenue</v>
      </c>
      <c r="C14">
        <v>249.78260672031831</v>
      </c>
      <c r="D14">
        <v>1380.742742703982</v>
      </c>
      <c r="E14">
        <v>288709501.92547369</v>
      </c>
      <c r="F14">
        <v>14778077.05646155</v>
      </c>
      <c r="G14">
        <v>176888.92800000001</v>
      </c>
      <c r="H14">
        <v>32000.007075376889</v>
      </c>
      <c r="I14">
        <v>9.8181474074492936</v>
      </c>
    </row>
    <row r="15" spans="1:9" x14ac:dyDescent="0.3">
      <c r="A15" t="s">
        <v>19</v>
      </c>
      <c r="B15" t="str">
        <f>IF(ISNUMBER(SEARCH("PV", Table1[[#This Row],[run_name]])),"PV revenue","no PV revenue")</f>
        <v>PV revenue</v>
      </c>
      <c r="C15">
        <v>196.5091085550917</v>
      </c>
      <c r="D15">
        <v>1086.258683401757</v>
      </c>
      <c r="E15">
        <v>288709501.92547369</v>
      </c>
      <c r="F15">
        <v>5354585.0752046481</v>
      </c>
      <c r="G15">
        <v>176888.92800000001</v>
      </c>
      <c r="H15">
        <v>32000.007075376889</v>
      </c>
      <c r="I15">
        <v>9.8181474074492936</v>
      </c>
    </row>
    <row r="16" spans="1:9" x14ac:dyDescent="0.3">
      <c r="A16" t="s">
        <v>20</v>
      </c>
      <c r="B16" t="str">
        <f>IF(ISNUMBER(SEARCH("PV", Table1[[#This Row],[run_name]])),"PV revenue","no PV revenue")</f>
        <v>no PV revenue</v>
      </c>
      <c r="C16">
        <v>249.7243263809365</v>
      </c>
      <c r="D16">
        <v>1380.4205819390661</v>
      </c>
      <c r="E16">
        <v>288705429.34616148</v>
      </c>
      <c r="F16">
        <v>14768182.710903389</v>
      </c>
      <c r="G16">
        <v>176888.92800000001</v>
      </c>
      <c r="H16">
        <v>32000.007075376889</v>
      </c>
      <c r="I16">
        <v>9.8181474074492936</v>
      </c>
    </row>
    <row r="17" spans="1:9" x14ac:dyDescent="0.3">
      <c r="A17" t="s">
        <v>21</v>
      </c>
      <c r="B17" t="str">
        <f>IF(ISNUMBER(SEARCH("PV", Table1[[#This Row],[run_name]])),"PV revenue","no PV revenue")</f>
        <v>PV revenue</v>
      </c>
      <c r="C17">
        <v>196.43553061516411</v>
      </c>
      <c r="D17">
        <v>1085.85196090049</v>
      </c>
      <c r="E17">
        <v>288705429.34616148</v>
      </c>
      <c r="F17">
        <v>5341984.7534849672</v>
      </c>
      <c r="G17">
        <v>176888.92800000001</v>
      </c>
      <c r="H17">
        <v>32000.007075376889</v>
      </c>
      <c r="I17">
        <v>9.8181474074492936</v>
      </c>
    </row>
    <row r="18" spans="1:9" x14ac:dyDescent="0.3">
      <c r="A18" t="s">
        <v>22</v>
      </c>
      <c r="B18" t="str">
        <f>IF(ISNUMBER(SEARCH("PV", Table1[[#This Row],[run_name]])),"PV revenue","no PV revenue")</f>
        <v>no PV revenue</v>
      </c>
      <c r="C18">
        <v>249.71998909999999</v>
      </c>
      <c r="D18">
        <v>1380.3966069999999</v>
      </c>
      <c r="E18">
        <v>288557068.60000002</v>
      </c>
      <c r="F18">
        <v>14782526.369999999</v>
      </c>
      <c r="G18">
        <v>176888.92800000001</v>
      </c>
      <c r="H18">
        <v>32000.007079999999</v>
      </c>
      <c r="I18">
        <v>9.8181474069999997</v>
      </c>
    </row>
    <row r="19" spans="1:9" x14ac:dyDescent="0.3">
      <c r="A19" t="s">
        <v>23</v>
      </c>
      <c r="B19" t="str">
        <f>IF(ISNUMBER(SEARCH("PV", Table1[[#This Row],[run_name]])),"PV revenue","no PV revenue")</f>
        <v>PV revenue</v>
      </c>
      <c r="C19">
        <v>196.4490965</v>
      </c>
      <c r="D19">
        <v>1085.92695</v>
      </c>
      <c r="E19">
        <v>288557068.60000002</v>
      </c>
      <c r="F19">
        <v>5359495.2769999998</v>
      </c>
      <c r="G19">
        <v>176888.92800000001</v>
      </c>
      <c r="H19">
        <v>32000.007079999999</v>
      </c>
      <c r="I19">
        <v>9.8181474069999997</v>
      </c>
    </row>
    <row r="20" spans="1:9" x14ac:dyDescent="0.3">
      <c r="A20" t="s">
        <v>24</v>
      </c>
      <c r="B20" t="str">
        <f>IF(ISNUMBER(SEARCH("PV", Table1[[#This Row],[run_name]])),"PV revenue","no PV revenue")</f>
        <v>no PV revenue</v>
      </c>
      <c r="C20">
        <v>249.75918061460271</v>
      </c>
      <c r="D20">
        <v>1380.613248397387</v>
      </c>
      <c r="E20">
        <v>288687149.67850941</v>
      </c>
      <c r="F20">
        <v>14776209.863460001</v>
      </c>
      <c r="G20">
        <v>176888.92800000089</v>
      </c>
      <c r="H20">
        <v>32000.007075377049</v>
      </c>
      <c r="I20">
        <v>9.8181474074492936</v>
      </c>
    </row>
    <row r="21" spans="1:9" x14ac:dyDescent="0.3">
      <c r="A21" t="s">
        <v>25</v>
      </c>
      <c r="B21" t="str">
        <f>IF(ISNUMBER(SEARCH("PV", Table1[[#This Row],[run_name]])),"PV revenue","no PV revenue")</f>
        <v>PV revenue</v>
      </c>
      <c r="C21">
        <v>196.50454094876159</v>
      </c>
      <c r="D21">
        <v>1086.2334346889879</v>
      </c>
      <c r="E21">
        <v>288687149.67850941</v>
      </c>
      <c r="F21">
        <v>5356053.7419430511</v>
      </c>
      <c r="G21">
        <v>176888.92800000089</v>
      </c>
      <c r="H21">
        <v>32000.007075377049</v>
      </c>
      <c r="I21">
        <v>9.8181474074492936</v>
      </c>
    </row>
    <row r="22" spans="1:9" x14ac:dyDescent="0.3">
      <c r="A22" t="s">
        <v>103</v>
      </c>
      <c r="B22" t="str">
        <f>IF(ISNUMBER(SEARCH("PV", Table1[[#This Row],[run_name]])),"PV revenue","no PV revenue")</f>
        <v>no PV revenue</v>
      </c>
      <c r="C22">
        <v>249.73614149918711</v>
      </c>
      <c r="D22">
        <v>1380.485893287173</v>
      </c>
      <c r="E22">
        <v>288736929.04657698</v>
      </c>
      <c r="F22">
        <v>14767064.360440319</v>
      </c>
      <c r="G22">
        <v>176888.9279999999</v>
      </c>
      <c r="H22">
        <v>32000.00707537687</v>
      </c>
      <c r="I22">
        <v>9.8181474074492936</v>
      </c>
    </row>
    <row r="23" spans="1:9" x14ac:dyDescent="0.3">
      <c r="A23" t="s">
        <v>104</v>
      </c>
      <c r="B23" t="str">
        <f>IF(ISNUMBER(SEARCH("PV", Table1[[#This Row],[run_name]])),"PV revenue","no PV revenue")</f>
        <v>PV revenue</v>
      </c>
      <c r="C23">
        <v>196.44983468472191</v>
      </c>
      <c r="D23">
        <v>1085.931030618324</v>
      </c>
      <c r="E23">
        <v>288736929.04657698</v>
      </c>
      <c r="F23">
        <v>5341306.6709504724</v>
      </c>
      <c r="G23">
        <v>176888.9279999999</v>
      </c>
      <c r="H23">
        <v>32000.00707537687</v>
      </c>
      <c r="I23">
        <v>9.8181474074492936</v>
      </c>
    </row>
    <row r="24" spans="1:9" x14ac:dyDescent="0.3">
      <c r="A24" t="s">
        <v>105</v>
      </c>
      <c r="B24" t="str">
        <f>IF(ISNUMBER(SEARCH("PV", Table1[[#This Row],[run_name]])),"PV revenue","no PV revenue")</f>
        <v>no PV revenue</v>
      </c>
      <c r="C24">
        <v>249.59496612046431</v>
      </c>
      <c r="D24">
        <v>1379.7055071658999</v>
      </c>
      <c r="E24">
        <v>288563658.52300167</v>
      </c>
      <c r="F24">
        <v>14759739.98456678</v>
      </c>
      <c r="G24">
        <v>176888.9279999143</v>
      </c>
      <c r="H24">
        <v>32000.007075361391</v>
      </c>
      <c r="I24">
        <v>9.8181474074492936</v>
      </c>
    </row>
    <row r="25" spans="1:9" x14ac:dyDescent="0.3">
      <c r="A25" t="s">
        <v>106</v>
      </c>
      <c r="B25" t="str">
        <f>IF(ISNUMBER(SEARCH("PV", Table1[[#This Row],[run_name]])),"PV revenue","no PV revenue")</f>
        <v>PV revenue</v>
      </c>
      <c r="C25">
        <v>196.2722336916267</v>
      </c>
      <c r="D25">
        <v>1084.949291795381</v>
      </c>
      <c r="E25">
        <v>288563658.52300167</v>
      </c>
      <c r="F25">
        <v>5327539.0072034188</v>
      </c>
      <c r="G25">
        <v>176888.9279999143</v>
      </c>
      <c r="H25">
        <v>32000.007075361391</v>
      </c>
      <c r="I25">
        <v>9.8181474074492936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0D5D-FFCC-4E02-B3EF-17A6B47B78F2}">
  <dimension ref="A1:K9"/>
  <sheetViews>
    <sheetView tabSelected="1" workbookViewId="0">
      <selection activeCell="H17" sqref="H17"/>
    </sheetView>
  </sheetViews>
  <sheetFormatPr defaultRowHeight="14.4" x14ac:dyDescent="0.3"/>
  <cols>
    <col min="1" max="2" width="11.21875" customWidth="1"/>
    <col min="3" max="3" width="17.5546875" customWidth="1"/>
    <col min="4" max="4" width="14" customWidth="1"/>
    <col min="5" max="5" width="16.88671875" customWidth="1"/>
    <col min="6" max="6" width="13.88671875" customWidth="1"/>
    <col min="7" max="7" width="24.21875" customWidth="1"/>
    <col min="8" max="8" width="20.6640625" customWidth="1"/>
    <col min="9" max="9" width="10.88671875" customWidth="1"/>
  </cols>
  <sheetData>
    <row r="1" spans="1:11" x14ac:dyDescent="0.3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51</v>
      </c>
      <c r="K1" t="s">
        <v>52</v>
      </c>
    </row>
    <row r="2" spans="1:11" x14ac:dyDescent="0.3">
      <c r="A2" t="s">
        <v>26</v>
      </c>
      <c r="B2" t="str">
        <f>IF(ISNUMBER(SEARCH("PV", Table1[[#This Row],[run_name]])),"PV revenue","no PV revenue")</f>
        <v>no PV revenue</v>
      </c>
      <c r="C2">
        <v>248.79917654788721</v>
      </c>
      <c r="D2">
        <v>1375.306559250821</v>
      </c>
      <c r="E2">
        <v>288656108.20733207</v>
      </c>
      <c r="F2">
        <v>14609557.41562718</v>
      </c>
      <c r="G2">
        <v>176888.9279999992</v>
      </c>
      <c r="H2">
        <v>32000.00707537675</v>
      </c>
      <c r="I2">
        <v>9.8181474074492936</v>
      </c>
      <c r="J2">
        <v>0.82802811702252532</v>
      </c>
      <c r="K2">
        <f>Table2[[#This Row],[share electrolyser]]*52</f>
        <v>43.057462085171316</v>
      </c>
    </row>
    <row r="3" spans="1:11" x14ac:dyDescent="0.3">
      <c r="A3" t="s">
        <v>27</v>
      </c>
      <c r="B3" t="str">
        <f>IF(ISNUMBER(SEARCH("PV", Table1[[#This Row],[run_name]])),"PV revenue","no PV revenue")</f>
        <v>PV revenue</v>
      </c>
      <c r="C3">
        <v>196.48959658647459</v>
      </c>
      <c r="D3">
        <v>1086.1508255752351</v>
      </c>
      <c r="E3">
        <v>288656108.20733207</v>
      </c>
      <c r="F3">
        <v>5356571.8921226691</v>
      </c>
      <c r="G3">
        <v>176888.9279999992</v>
      </c>
      <c r="H3">
        <v>32000.00707537675</v>
      </c>
      <c r="I3">
        <v>9.8181474074492936</v>
      </c>
      <c r="J3">
        <v>0.82802811702252532</v>
      </c>
      <c r="K3">
        <f>Table2[[#This Row],[share electrolyser]]*52</f>
        <v>43.057462085171316</v>
      </c>
    </row>
    <row r="4" spans="1:11" x14ac:dyDescent="0.3">
      <c r="A4" t="s">
        <v>8</v>
      </c>
      <c r="B4" t="str">
        <f>IF(ISNUMBER(SEARCH("PV", Table1[[#This Row],[run_name]])),"PV revenue","no PV revenue")</f>
        <v>no PV revenue</v>
      </c>
      <c r="C4">
        <v>248.61588475600149</v>
      </c>
      <c r="D4">
        <v>1374.293362956786</v>
      </c>
      <c r="E4">
        <v>286911074.34615147</v>
      </c>
      <c r="F4">
        <v>14754870.68028195</v>
      </c>
      <c r="G4">
        <v>176888.92800000001</v>
      </c>
      <c r="H4">
        <v>32000.007075376889</v>
      </c>
      <c r="I4">
        <v>9.8181474074492936</v>
      </c>
      <c r="J4">
        <v>0.81315475028895645</v>
      </c>
      <c r="K4">
        <f>Table2[[#This Row],[share electrolyser]]*52</f>
        <v>42.284047015025735</v>
      </c>
    </row>
    <row r="5" spans="1:11" x14ac:dyDescent="0.3">
      <c r="A5" t="s">
        <v>9</v>
      </c>
      <c r="B5" t="str">
        <f>IF(ISNUMBER(SEARCH("PV", Table1[[#This Row],[run_name]])),"PV revenue","no PV revenue")</f>
        <v>PV revenue</v>
      </c>
      <c r="C5">
        <v>194.9545828837642</v>
      </c>
      <c r="D5">
        <v>1077.665610940807</v>
      </c>
      <c r="E5">
        <v>286911074.34615147</v>
      </c>
      <c r="F5">
        <v>5262780.5170174837</v>
      </c>
      <c r="G5">
        <v>176888.92800000001</v>
      </c>
      <c r="H5">
        <v>32000.007075376889</v>
      </c>
      <c r="I5">
        <v>9.8181474074492936</v>
      </c>
      <c r="J5">
        <v>0.81315475028895645</v>
      </c>
      <c r="K5">
        <f>Table2[[#This Row],[share electrolyser]]*52</f>
        <v>42.284047015025735</v>
      </c>
    </row>
    <row r="6" spans="1:11" x14ac:dyDescent="0.3">
      <c r="A6" t="s">
        <v>29</v>
      </c>
      <c r="B6" t="str">
        <f>IF(ISNUMBER(SEARCH("PV", Table1[[#This Row],[run_name]])),"PV revenue","no PV revenue")</f>
        <v>no PV revenue</v>
      </c>
      <c r="C6">
        <v>641.50005133764728</v>
      </c>
      <c r="D6">
        <v>3546.0697282275501</v>
      </c>
      <c r="E6">
        <v>458916187.90332049</v>
      </c>
      <c r="F6">
        <v>7634996.349609375</v>
      </c>
      <c r="G6">
        <v>84764.800312762542</v>
      </c>
      <c r="H6">
        <v>15334.335734972119</v>
      </c>
      <c r="I6">
        <v>9.8181474074492936</v>
      </c>
      <c r="J6">
        <v>1</v>
      </c>
      <c r="K6">
        <f>Table2[[#This Row],[share electrolyser]]*52</f>
        <v>52</v>
      </c>
    </row>
    <row r="7" spans="1:11" x14ac:dyDescent="0.3">
      <c r="A7" t="s">
        <v>30</v>
      </c>
      <c r="B7" t="str">
        <f>IF(ISNUMBER(SEARCH("PV", Table1[[#This Row],[run_name]])),"PV revenue","no PV revenue")</f>
        <v>PV revenue</v>
      </c>
      <c r="C7">
        <v>641.50005133764728</v>
      </c>
      <c r="D7">
        <v>3546.0697282275501</v>
      </c>
      <c r="E7">
        <v>458916187.90332049</v>
      </c>
      <c r="F7">
        <v>7634996.349609375</v>
      </c>
      <c r="G7">
        <v>84764.800312762542</v>
      </c>
      <c r="H7">
        <v>15334.335734972119</v>
      </c>
      <c r="I7">
        <v>9.8181474074492936</v>
      </c>
      <c r="J7">
        <v>1</v>
      </c>
      <c r="K7">
        <f>Table2[[#This Row],[share electrolyser]]*52</f>
        <v>52</v>
      </c>
    </row>
    <row r="8" spans="1:11" x14ac:dyDescent="0.3">
      <c r="A8" t="s">
        <v>31</v>
      </c>
      <c r="B8" t="str">
        <f>IF(ISNUMBER(SEARCH("PV", Table1[[#This Row],[run_name]])),"PV revenue","no PV revenue")</f>
        <v>no PV revenue</v>
      </c>
      <c r="C8">
        <v>168.5445665024796</v>
      </c>
      <c r="D8">
        <v>931.67690927759543</v>
      </c>
      <c r="E8">
        <v>144513502.90635639</v>
      </c>
      <c r="F8">
        <v>15094648.213065131</v>
      </c>
      <c r="G8">
        <v>176888.92800000001</v>
      </c>
      <c r="H8">
        <v>32000.007075376881</v>
      </c>
      <c r="I8">
        <v>9.8181474074492936</v>
      </c>
      <c r="J8">
        <v>1</v>
      </c>
      <c r="K8">
        <f>Table2[[#This Row],[share electrolyser]]*52</f>
        <v>52</v>
      </c>
    </row>
    <row r="9" spans="1:11" x14ac:dyDescent="0.3">
      <c r="A9" t="s">
        <v>32</v>
      </c>
      <c r="B9" t="str">
        <f>IF(ISNUMBER(SEARCH("PV", Table1[[#This Row],[run_name]])),"PV revenue","no PV revenue")</f>
        <v>PV revenue</v>
      </c>
      <c r="C9">
        <v>130.43354777569829</v>
      </c>
      <c r="D9">
        <v>721.00766687122098</v>
      </c>
      <c r="E9">
        <v>144513502.90635639</v>
      </c>
      <c r="F9">
        <v>8353230.9654968567</v>
      </c>
      <c r="G9">
        <v>176888.92800000001</v>
      </c>
      <c r="H9">
        <v>32000.007075376881</v>
      </c>
      <c r="I9">
        <v>9.8181474074492936</v>
      </c>
      <c r="J9">
        <v>1</v>
      </c>
      <c r="K9">
        <f>Table2[[#This Row],[share electrolyser]]*52</f>
        <v>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E54A-3435-47A0-958D-D2D4B44DC326}">
  <dimension ref="A1:V70"/>
  <sheetViews>
    <sheetView workbookViewId="0">
      <selection activeCell="C2" sqref="C2:I3"/>
    </sheetView>
  </sheetViews>
  <sheetFormatPr defaultRowHeight="14.4" x14ac:dyDescent="0.3"/>
  <cols>
    <col min="1" max="1" width="25.77734375" customWidth="1"/>
    <col min="2" max="2" width="11.21875" customWidth="1"/>
    <col min="3" max="3" width="17.5546875" customWidth="1"/>
    <col min="4" max="4" width="14" customWidth="1"/>
    <col min="5" max="5" width="16.88671875" customWidth="1"/>
    <col min="6" max="6" width="13.88671875" customWidth="1"/>
    <col min="7" max="7" width="24.21875" customWidth="1"/>
    <col min="8" max="8" width="20.6640625" customWidth="1"/>
    <col min="9" max="9" width="10.88671875" customWidth="1"/>
  </cols>
  <sheetData>
    <row r="1" spans="1:22" x14ac:dyDescent="0.3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53</v>
      </c>
      <c r="L1" s="3" t="s">
        <v>54</v>
      </c>
      <c r="M1" t="s">
        <v>55</v>
      </c>
      <c r="N1" t="s">
        <v>57</v>
      </c>
      <c r="O1" t="s">
        <v>56</v>
      </c>
      <c r="P1" t="s">
        <v>58</v>
      </c>
      <c r="Q1" t="s">
        <v>60</v>
      </c>
      <c r="R1" t="s">
        <v>83</v>
      </c>
      <c r="S1" t="s">
        <v>109</v>
      </c>
    </row>
    <row r="2" spans="1:22" x14ac:dyDescent="0.3">
      <c r="A2" t="s">
        <v>26</v>
      </c>
      <c r="B2" t="str">
        <f t="shared" ref="B2:B37" si="0">IF(ISNUMBER(SEARCH("PV", A2)),"PV revenue","no PV revenue")</f>
        <v>no PV revenue</v>
      </c>
      <c r="C2">
        <v>248.79917654788721</v>
      </c>
      <c r="D2">
        <v>1375.306559250821</v>
      </c>
      <c r="E2">
        <v>288656108.20733207</v>
      </c>
      <c r="F2">
        <v>14609557.41562718</v>
      </c>
      <c r="G2">
        <v>176888.9279999992</v>
      </c>
      <c r="H2">
        <v>32000.00707537675</v>
      </c>
      <c r="I2">
        <v>9.8181474074492936</v>
      </c>
      <c r="K2" s="2" t="s">
        <v>72</v>
      </c>
      <c r="L2">
        <f>D32</f>
        <v>1460.0010057815159</v>
      </c>
      <c r="M2">
        <f>D36</f>
        <v>1402.002937</v>
      </c>
      <c r="N2">
        <f>D16</f>
        <v>1351.5309569999999</v>
      </c>
      <c r="O2">
        <f>D20</f>
        <v>1378.204571</v>
      </c>
      <c r="P2">
        <f>D4</f>
        <v>1326.6078299999999</v>
      </c>
      <c r="Q2">
        <f>D8</f>
        <v>1424.3619349999999</v>
      </c>
      <c r="R2">
        <f>D40</f>
        <v>1326.412694499294</v>
      </c>
      <c r="S2">
        <f>D63</f>
        <v>1451.739909044454</v>
      </c>
    </row>
    <row r="3" spans="1:22" x14ac:dyDescent="0.3">
      <c r="A3" t="s">
        <v>27</v>
      </c>
      <c r="B3" t="str">
        <f t="shared" si="0"/>
        <v>PV revenue</v>
      </c>
      <c r="C3">
        <v>196.48959658647459</v>
      </c>
      <c r="D3">
        <v>1086.1508255752351</v>
      </c>
      <c r="E3">
        <v>288656108.20733207</v>
      </c>
      <c r="F3">
        <v>5356571.8921226691</v>
      </c>
      <c r="G3">
        <v>176888.9279999992</v>
      </c>
      <c r="H3">
        <v>32000.00707537675</v>
      </c>
      <c r="I3">
        <v>9.8181474074492936</v>
      </c>
      <c r="K3" s="2" t="s">
        <v>73</v>
      </c>
      <c r="L3">
        <f>D44</f>
        <v>1418.2136820000001</v>
      </c>
      <c r="M3">
        <f>D48</f>
        <v>1391.308229</v>
      </c>
      <c r="N3">
        <f>D52</f>
        <v>1364.533322</v>
      </c>
      <c r="O3">
        <f>D56</f>
        <v>1379.349964</v>
      </c>
      <c r="P3">
        <f>D24</f>
        <v>1353.436465</v>
      </c>
      <c r="Q3">
        <f>D28</f>
        <v>1401.1389389999999</v>
      </c>
      <c r="R3">
        <f>D61</f>
        <v>1336.1931850000001</v>
      </c>
      <c r="S3">
        <f>D65</f>
        <v>1413.9417530000001</v>
      </c>
    </row>
    <row r="4" spans="1:22" x14ac:dyDescent="0.3">
      <c r="A4" t="s">
        <v>41</v>
      </c>
      <c r="B4" t="str">
        <f t="shared" si="0"/>
        <v>no PV revenue</v>
      </c>
      <c r="C4">
        <v>239.9893563</v>
      </c>
      <c r="D4">
        <v>1326.6078299999999</v>
      </c>
      <c r="E4">
        <v>288656108.19999999</v>
      </c>
      <c r="F4">
        <v>14779380.25</v>
      </c>
      <c r="G4">
        <v>176888.92800000001</v>
      </c>
      <c r="H4">
        <v>32000.007079999999</v>
      </c>
      <c r="I4">
        <v>10.431312399999999</v>
      </c>
      <c r="K4" s="2" t="s">
        <v>59</v>
      </c>
      <c r="L4" s="1">
        <f>$D$2</f>
        <v>1375.306559250821</v>
      </c>
      <c r="M4" s="1">
        <f t="shared" ref="M4:S4" si="1">$D$2</f>
        <v>1375.306559250821</v>
      </c>
      <c r="N4" s="1">
        <f t="shared" si="1"/>
        <v>1375.306559250821</v>
      </c>
      <c r="O4" s="1">
        <f t="shared" si="1"/>
        <v>1375.306559250821</v>
      </c>
      <c r="P4" s="1">
        <f t="shared" si="1"/>
        <v>1375.306559250821</v>
      </c>
      <c r="Q4" s="1">
        <f t="shared" si="1"/>
        <v>1375.306559250821</v>
      </c>
      <c r="R4" s="1">
        <f t="shared" si="1"/>
        <v>1375.306559250821</v>
      </c>
      <c r="S4" s="1">
        <f t="shared" si="1"/>
        <v>1375.306559250821</v>
      </c>
      <c r="U4" s="4">
        <f>R2/P4</f>
        <v>0.96444875186361267</v>
      </c>
      <c r="V4">
        <f>1-U4</f>
        <v>3.5551248136387326E-2</v>
      </c>
    </row>
    <row r="5" spans="1:22" x14ac:dyDescent="0.3">
      <c r="A5" t="s">
        <v>43</v>
      </c>
      <c r="B5" t="str">
        <f t="shared" si="0"/>
        <v>PV revenue</v>
      </c>
      <c r="C5">
        <v>186.7197228</v>
      </c>
      <c r="D5">
        <v>1032.1451340000001</v>
      </c>
      <c r="E5">
        <v>288656108.19999999</v>
      </c>
      <c r="F5">
        <v>5356571.892</v>
      </c>
      <c r="G5">
        <v>176888.92800000001</v>
      </c>
      <c r="H5">
        <v>32000.007079999999</v>
      </c>
      <c r="I5">
        <v>10.431312399999999</v>
      </c>
      <c r="K5" s="2" t="s">
        <v>74</v>
      </c>
      <c r="L5">
        <f>D46</f>
        <v>1346.491194521597</v>
      </c>
      <c r="M5">
        <f>D50</f>
        <v>1369.9188140002141</v>
      </c>
      <c r="N5">
        <f>D54</f>
        <v>1395.6319209999999</v>
      </c>
      <c r="O5">
        <f>D58</f>
        <v>1382.02367</v>
      </c>
      <c r="P5">
        <f>D26</f>
        <v>1408.129741</v>
      </c>
      <c r="Q5">
        <f>D30</f>
        <v>1362.3924830000001</v>
      </c>
      <c r="R5">
        <f>D59</f>
        <v>1425.065464</v>
      </c>
      <c r="S5">
        <f>D69</f>
        <v>1350.335787788548</v>
      </c>
      <c r="U5">
        <f>R6/P4</f>
        <v>1.0939878940432144</v>
      </c>
      <c r="V5">
        <f>U5-1</f>
        <v>9.3987894043214393E-2</v>
      </c>
    </row>
    <row r="6" spans="1:22" x14ac:dyDescent="0.3">
      <c r="A6" t="s">
        <v>44</v>
      </c>
      <c r="B6" t="str">
        <f t="shared" si="0"/>
        <v>no PV revenue</v>
      </c>
      <c r="C6">
        <v>259.77452149999999</v>
      </c>
      <c r="D6">
        <v>1435.975827</v>
      </c>
      <c r="E6">
        <v>288656108.19999999</v>
      </c>
      <c r="F6">
        <v>14779380.25</v>
      </c>
      <c r="G6">
        <v>176888.92800000001</v>
      </c>
      <c r="H6">
        <v>32000.007079999999</v>
      </c>
      <c r="I6">
        <v>9.2601513579999999</v>
      </c>
      <c r="K6" s="2" t="s">
        <v>71</v>
      </c>
      <c r="L6">
        <f>D34</f>
        <v>1316.106550648097</v>
      </c>
      <c r="M6">
        <f>D38</f>
        <v>1359.2241063280269</v>
      </c>
      <c r="N6">
        <f>D18</f>
        <v>1411.267407</v>
      </c>
      <c r="O6">
        <f>D22</f>
        <v>1382.936637</v>
      </c>
      <c r="P6">
        <f>D6</f>
        <v>1435.975827</v>
      </c>
      <c r="Q6">
        <f>D10</f>
        <v>1346.153939</v>
      </c>
      <c r="R6">
        <f>D42</f>
        <v>1504.5687264186249</v>
      </c>
      <c r="S6">
        <f>D67</f>
        <v>1322.950869015936</v>
      </c>
    </row>
    <row r="7" spans="1:22" x14ac:dyDescent="0.3">
      <c r="A7" t="s">
        <v>42</v>
      </c>
      <c r="B7" t="str">
        <f t="shared" si="0"/>
        <v>PV revenue</v>
      </c>
      <c r="C7">
        <v>206.50488809999999</v>
      </c>
      <c r="D7">
        <v>1141.5131309999999</v>
      </c>
      <c r="E7">
        <v>288656108.19999999</v>
      </c>
      <c r="F7">
        <v>5356571.892</v>
      </c>
      <c r="G7">
        <v>176888.92800000001</v>
      </c>
      <c r="H7">
        <v>32000.007079999999</v>
      </c>
      <c r="I7">
        <v>9.2601513579999999</v>
      </c>
    </row>
    <row r="8" spans="1:22" x14ac:dyDescent="0.3">
      <c r="A8" t="s">
        <v>45</v>
      </c>
      <c r="B8" t="str">
        <f t="shared" si="0"/>
        <v>no PV revenue</v>
      </c>
      <c r="C8">
        <v>257.67351580000002</v>
      </c>
      <c r="D8">
        <v>1424.3619349999999</v>
      </c>
      <c r="E8">
        <v>288656108.19999999</v>
      </c>
      <c r="F8">
        <v>14779380.25</v>
      </c>
      <c r="G8">
        <v>176888.92800000001</v>
      </c>
      <c r="H8">
        <v>32000.007079999999</v>
      </c>
      <c r="I8">
        <v>9.3718871359999998</v>
      </c>
    </row>
    <row r="9" spans="1:22" x14ac:dyDescent="0.3">
      <c r="A9" t="s">
        <v>46</v>
      </c>
      <c r="B9" t="str">
        <f t="shared" si="0"/>
        <v>PV revenue</v>
      </c>
      <c r="C9">
        <v>204.40388239999999</v>
      </c>
      <c r="D9">
        <v>1129.8992390000001</v>
      </c>
      <c r="E9">
        <v>288656108.19999999</v>
      </c>
      <c r="F9">
        <v>5356571.892</v>
      </c>
      <c r="G9">
        <v>176888.92800000001</v>
      </c>
      <c r="H9">
        <v>32000.007079999999</v>
      </c>
      <c r="I9">
        <v>9.3718871359999998</v>
      </c>
    </row>
    <row r="10" spans="1:22" x14ac:dyDescent="0.3">
      <c r="A10" t="s">
        <v>47</v>
      </c>
      <c r="B10" t="str">
        <f t="shared" si="0"/>
        <v>no PV revenue</v>
      </c>
      <c r="C10">
        <v>243.52533579999999</v>
      </c>
      <c r="D10">
        <v>1346.153939</v>
      </c>
      <c r="E10">
        <v>288656108.19999999</v>
      </c>
      <c r="F10">
        <v>14779380.25</v>
      </c>
      <c r="G10">
        <v>176888.92800000001</v>
      </c>
      <c r="H10">
        <v>32000.007079999999</v>
      </c>
      <c r="I10">
        <v>10.200743660000001</v>
      </c>
    </row>
    <row r="11" spans="1:22" x14ac:dyDescent="0.3">
      <c r="A11" t="s">
        <v>48</v>
      </c>
      <c r="B11" t="str">
        <f t="shared" si="0"/>
        <v>PV revenue</v>
      </c>
      <c r="C11">
        <v>190.2557023</v>
      </c>
      <c r="D11">
        <v>1051.691243</v>
      </c>
      <c r="E11">
        <v>288656108.19999999</v>
      </c>
      <c r="F11">
        <v>5356571.892</v>
      </c>
      <c r="G11">
        <v>176888.92800000001</v>
      </c>
      <c r="H11">
        <v>32000.007079999999</v>
      </c>
      <c r="I11">
        <v>10.200743660000001</v>
      </c>
    </row>
    <row r="12" spans="1:22" x14ac:dyDescent="0.3">
      <c r="A12" t="s">
        <v>39</v>
      </c>
      <c r="B12" t="str">
        <f t="shared" si="0"/>
        <v>no PV revenue</v>
      </c>
      <c r="C12">
        <v>265.85897949999998</v>
      </c>
      <c r="D12">
        <v>1469.609359</v>
      </c>
      <c r="E12">
        <v>315776480.60000002</v>
      </c>
      <c r="F12">
        <v>14864977.85</v>
      </c>
      <c r="G12">
        <v>176888.92800000001</v>
      </c>
      <c r="H12">
        <v>32000.007079999999</v>
      </c>
      <c r="I12">
        <v>9.8181474069999997</v>
      </c>
    </row>
    <row r="13" spans="1:22" x14ac:dyDescent="0.3">
      <c r="A13" t="s">
        <v>40</v>
      </c>
      <c r="B13" t="str">
        <f t="shared" si="0"/>
        <v>PV revenue</v>
      </c>
      <c r="C13">
        <v>212.5056055</v>
      </c>
      <c r="D13">
        <v>1174.6837640000001</v>
      </c>
      <c r="E13">
        <v>315776480.60000002</v>
      </c>
      <c r="F13">
        <v>5427356.7130000005</v>
      </c>
      <c r="G13">
        <v>176888.92800000001</v>
      </c>
      <c r="H13">
        <v>32000.007079999999</v>
      </c>
      <c r="I13">
        <v>9.8181474069999997</v>
      </c>
    </row>
    <row r="14" spans="1:22" x14ac:dyDescent="0.3">
      <c r="A14" t="s">
        <v>37</v>
      </c>
      <c r="B14" t="str">
        <f t="shared" si="0"/>
        <v>no PV revenue</v>
      </c>
      <c r="C14">
        <v>233.6297476</v>
      </c>
      <c r="D14">
        <v>1291.4533269999999</v>
      </c>
      <c r="E14">
        <v>261493301.09999999</v>
      </c>
      <c r="F14">
        <v>14692845.300000001</v>
      </c>
      <c r="G14">
        <v>176888.92800000001</v>
      </c>
      <c r="H14">
        <v>32000.007079999999</v>
      </c>
      <c r="I14">
        <v>9.8181474069999997</v>
      </c>
    </row>
    <row r="15" spans="1:22" x14ac:dyDescent="0.3">
      <c r="A15" t="s">
        <v>38</v>
      </c>
      <c r="B15" t="str">
        <f t="shared" si="0"/>
        <v>PV revenue</v>
      </c>
      <c r="C15">
        <v>180.42523990000001</v>
      </c>
      <c r="D15">
        <v>997.35063170000001</v>
      </c>
      <c r="E15">
        <v>261493301.09999999</v>
      </c>
      <c r="F15">
        <v>5281556.9589999998</v>
      </c>
      <c r="G15">
        <v>176888.92800000001</v>
      </c>
      <c r="H15">
        <v>32000.007079999999</v>
      </c>
      <c r="I15">
        <v>9.8181474069999997</v>
      </c>
    </row>
    <row r="16" spans="1:22" x14ac:dyDescent="0.3">
      <c r="A16" t="s">
        <v>33</v>
      </c>
      <c r="B16" t="str">
        <f t="shared" si="0"/>
        <v>no PV revenue</v>
      </c>
      <c r="C16">
        <v>244.4980626</v>
      </c>
      <c r="D16">
        <v>1351.5309569999999</v>
      </c>
      <c r="E16">
        <v>286416416.60000002</v>
      </c>
      <c r="F16">
        <v>14076855.51</v>
      </c>
      <c r="G16">
        <v>176888.92800000001</v>
      </c>
      <c r="H16">
        <v>32000.007079999999</v>
      </c>
      <c r="I16">
        <v>9.8181474069999997</v>
      </c>
    </row>
    <row r="17" spans="1:9" x14ac:dyDescent="0.3">
      <c r="A17" t="s">
        <v>34</v>
      </c>
      <c r="B17" t="str">
        <f t="shared" si="0"/>
        <v>PV revenue</v>
      </c>
      <c r="C17">
        <v>196.7205659</v>
      </c>
      <c r="D17">
        <v>1087.4275729999999</v>
      </c>
      <c r="E17">
        <v>286416416.60000002</v>
      </c>
      <c r="F17">
        <v>5625545.3449999997</v>
      </c>
      <c r="G17">
        <v>176888.92800000001</v>
      </c>
      <c r="H17">
        <v>32000.007079999999</v>
      </c>
      <c r="I17">
        <v>9.8181474069999997</v>
      </c>
    </row>
    <row r="18" spans="1:9" x14ac:dyDescent="0.3">
      <c r="A18" t="s">
        <v>35</v>
      </c>
      <c r="B18" t="str">
        <f t="shared" si="0"/>
        <v>no PV revenue</v>
      </c>
      <c r="C18">
        <v>255.30465659999999</v>
      </c>
      <c r="D18">
        <v>1411.267407</v>
      </c>
      <c r="E18">
        <v>291333845.30000001</v>
      </c>
      <c r="F18">
        <v>15487571.369999999</v>
      </c>
      <c r="G18">
        <v>176888.92800000001</v>
      </c>
      <c r="H18">
        <v>32000.007079999999</v>
      </c>
      <c r="I18">
        <v>9.8181474069999997</v>
      </c>
    </row>
    <row r="19" spans="1:9" x14ac:dyDescent="0.3">
      <c r="A19" t="s">
        <v>36</v>
      </c>
      <c r="B19" t="str">
        <f t="shared" si="0"/>
        <v>PV revenue</v>
      </c>
      <c r="C19">
        <v>196.4035853</v>
      </c>
      <c r="D19">
        <v>1085.6753739999999</v>
      </c>
      <c r="E19">
        <v>291333845.30000001</v>
      </c>
      <c r="F19">
        <v>5068624.0029999996</v>
      </c>
      <c r="G19">
        <v>176888.92800000001</v>
      </c>
      <c r="H19">
        <v>32000.007079999999</v>
      </c>
      <c r="I19">
        <v>9.8181474069999997</v>
      </c>
    </row>
    <row r="20" spans="1:9" x14ac:dyDescent="0.3">
      <c r="A20" t="s">
        <v>49</v>
      </c>
      <c r="B20" t="str">
        <f t="shared" si="0"/>
        <v>no PV revenue</v>
      </c>
      <c r="C20">
        <v>249.32343990000001</v>
      </c>
      <c r="D20">
        <v>1378.204571</v>
      </c>
      <c r="E20">
        <v>287503256.69999999</v>
      </c>
      <c r="F20">
        <v>14819714.279999999</v>
      </c>
      <c r="G20">
        <v>176888.92800000001</v>
      </c>
      <c r="H20">
        <v>32000.007079999999</v>
      </c>
      <c r="I20">
        <v>9.8181474069999997</v>
      </c>
    </row>
    <row r="21" spans="1:9" x14ac:dyDescent="0.3">
      <c r="A21" t="s">
        <v>50</v>
      </c>
      <c r="B21" t="str">
        <f t="shared" si="0"/>
        <v>PV revenue</v>
      </c>
      <c r="C21">
        <v>196.1055806</v>
      </c>
      <c r="D21">
        <v>1084.028071</v>
      </c>
      <c r="E21">
        <v>287503256.69999999</v>
      </c>
      <c r="F21">
        <v>5406064.1909999996</v>
      </c>
      <c r="G21">
        <v>176888.92800000001</v>
      </c>
      <c r="H21">
        <v>32000.007079999999</v>
      </c>
      <c r="I21">
        <v>9.8181474069999997</v>
      </c>
    </row>
    <row r="22" spans="1:9" x14ac:dyDescent="0.3">
      <c r="A22" t="s">
        <v>61</v>
      </c>
      <c r="B22" t="str">
        <f t="shared" si="0"/>
        <v>no PV revenue</v>
      </c>
      <c r="C22">
        <v>250.1794921</v>
      </c>
      <c r="D22">
        <v>1382.936637</v>
      </c>
      <c r="E22">
        <v>289790455.39999998</v>
      </c>
      <c r="F22">
        <v>14738184.18</v>
      </c>
      <c r="G22">
        <v>176888.92800000001</v>
      </c>
      <c r="H22">
        <v>32000.007079999999</v>
      </c>
      <c r="I22">
        <v>9.8181474069999997</v>
      </c>
    </row>
    <row r="23" spans="1:9" x14ac:dyDescent="0.3">
      <c r="A23" t="s">
        <v>62</v>
      </c>
      <c r="B23" t="str">
        <f t="shared" si="0"/>
        <v>PV revenue</v>
      </c>
      <c r="C23">
        <v>196.81776840000001</v>
      </c>
      <c r="D23">
        <v>1087.964886</v>
      </c>
      <c r="E23">
        <v>289790455.39999998</v>
      </c>
      <c r="F23">
        <v>5299086.0820000004</v>
      </c>
      <c r="G23">
        <v>176888.92800000001</v>
      </c>
      <c r="H23">
        <v>32000.007079999999</v>
      </c>
      <c r="I23">
        <v>9.8181474069999997</v>
      </c>
    </row>
    <row r="24" spans="1:9" x14ac:dyDescent="0.3">
      <c r="A24" t="s">
        <v>63</v>
      </c>
      <c r="B24" t="str">
        <f t="shared" si="0"/>
        <v>no PV revenue</v>
      </c>
      <c r="C24">
        <v>244.84277760000001</v>
      </c>
      <c r="D24">
        <v>1353.436465</v>
      </c>
      <c r="E24">
        <v>288656108.19999999</v>
      </c>
      <c r="F24">
        <v>14779380.25</v>
      </c>
      <c r="G24">
        <v>176888.92800000001</v>
      </c>
      <c r="H24">
        <v>32000.007079999999</v>
      </c>
      <c r="I24">
        <v>10.11742293</v>
      </c>
    </row>
    <row r="25" spans="1:9" x14ac:dyDescent="0.3">
      <c r="A25" t="s">
        <v>64</v>
      </c>
      <c r="B25" t="str">
        <f t="shared" si="0"/>
        <v>PV revenue</v>
      </c>
      <c r="C25">
        <v>191.57314410000001</v>
      </c>
      <c r="D25">
        <v>1058.9737689999999</v>
      </c>
      <c r="E25">
        <v>288656108.19999999</v>
      </c>
      <c r="F25">
        <v>5356571.892</v>
      </c>
      <c r="G25">
        <v>176888.92800000001</v>
      </c>
      <c r="H25">
        <v>32000.007079999999</v>
      </c>
      <c r="I25">
        <v>10.11742293</v>
      </c>
    </row>
    <row r="26" spans="1:9" x14ac:dyDescent="0.3">
      <c r="A26" t="s">
        <v>65</v>
      </c>
      <c r="B26" t="str">
        <f t="shared" si="0"/>
        <v>no PV revenue</v>
      </c>
      <c r="C26">
        <v>254.73703860000001</v>
      </c>
      <c r="D26">
        <v>1408.129741</v>
      </c>
      <c r="E26">
        <v>288656108.19999999</v>
      </c>
      <c r="F26">
        <v>14779380.25</v>
      </c>
      <c r="G26">
        <v>176888.92800000001</v>
      </c>
      <c r="H26">
        <v>32000.007079999999</v>
      </c>
      <c r="I26">
        <v>9.5326505640000008</v>
      </c>
    </row>
    <row r="27" spans="1:9" x14ac:dyDescent="0.3">
      <c r="A27" t="s">
        <v>66</v>
      </c>
      <c r="B27" t="str">
        <f t="shared" si="0"/>
        <v>PV revenue</v>
      </c>
      <c r="C27">
        <v>201.4674052</v>
      </c>
      <c r="D27">
        <v>1113.6670449999999</v>
      </c>
      <c r="E27">
        <v>288656108.19999999</v>
      </c>
      <c r="F27">
        <v>5356571.892</v>
      </c>
      <c r="G27">
        <v>176888.92800000001</v>
      </c>
      <c r="H27">
        <v>32000.007079999999</v>
      </c>
      <c r="I27">
        <v>9.5326505640000008</v>
      </c>
    </row>
    <row r="28" spans="1:9" x14ac:dyDescent="0.3">
      <c r="A28" t="s">
        <v>67</v>
      </c>
      <c r="B28" t="str">
        <f t="shared" si="0"/>
        <v>no PV revenue</v>
      </c>
      <c r="C28">
        <v>253.47237079999999</v>
      </c>
      <c r="D28">
        <v>1401.1389389999999</v>
      </c>
      <c r="E28">
        <v>288656108.19999999</v>
      </c>
      <c r="F28">
        <v>14779380.25</v>
      </c>
      <c r="G28">
        <v>176888.92800000001</v>
      </c>
      <c r="H28">
        <v>32000.007079999999</v>
      </c>
      <c r="I28">
        <v>9.6035991999999997</v>
      </c>
    </row>
    <row r="29" spans="1:9" x14ac:dyDescent="0.3">
      <c r="A29" t="s">
        <v>68</v>
      </c>
      <c r="B29" t="str">
        <f t="shared" si="0"/>
        <v>PV revenue</v>
      </c>
      <c r="C29">
        <v>200.20273739999999</v>
      </c>
      <c r="D29">
        <v>1106.6762430000001</v>
      </c>
      <c r="E29">
        <v>288656108.19999999</v>
      </c>
      <c r="F29">
        <v>5356571.892</v>
      </c>
      <c r="G29">
        <v>176888.92800000001</v>
      </c>
      <c r="H29">
        <v>32000.007079999999</v>
      </c>
      <c r="I29">
        <v>9.6035991999999997</v>
      </c>
    </row>
    <row r="30" spans="1:9" x14ac:dyDescent="0.3">
      <c r="A30" t="s">
        <v>69</v>
      </c>
      <c r="B30" t="str">
        <f t="shared" si="0"/>
        <v>no PV revenue</v>
      </c>
      <c r="C30">
        <v>246.46296179999999</v>
      </c>
      <c r="D30">
        <v>1362.3924830000001</v>
      </c>
      <c r="E30">
        <v>288656108.19999999</v>
      </c>
      <c r="F30">
        <v>14779380.25</v>
      </c>
      <c r="G30">
        <v>176888.92800000001</v>
      </c>
      <c r="H30">
        <v>32000.007079999999</v>
      </c>
      <c r="I30">
        <v>10.01680316</v>
      </c>
    </row>
    <row r="31" spans="1:9" x14ac:dyDescent="0.3">
      <c r="A31" t="s">
        <v>70</v>
      </c>
      <c r="B31" t="str">
        <f t="shared" si="0"/>
        <v>PV revenue</v>
      </c>
      <c r="C31">
        <v>193.19332829999999</v>
      </c>
      <c r="D31">
        <v>1067.929787</v>
      </c>
      <c r="E31">
        <v>288656108.19999999</v>
      </c>
      <c r="F31">
        <v>5356571.892</v>
      </c>
      <c r="G31">
        <v>176888.92800000001</v>
      </c>
      <c r="H31">
        <v>32000.007079999999</v>
      </c>
      <c r="I31">
        <v>10.01680316</v>
      </c>
    </row>
    <row r="32" spans="1:9" x14ac:dyDescent="0.3">
      <c r="A32" t="s">
        <v>75</v>
      </c>
      <c r="B32" t="str">
        <f t="shared" si="0"/>
        <v>no PV revenue</v>
      </c>
      <c r="C32">
        <v>264.12078496550038</v>
      </c>
      <c r="D32">
        <v>1460.0010057815159</v>
      </c>
      <c r="E32">
        <v>277512962.69202578</v>
      </c>
      <c r="F32">
        <v>13782730.036319871</v>
      </c>
      <c r="G32">
        <v>159200.03520000001</v>
      </c>
      <c r="H32">
        <v>28800.006367839189</v>
      </c>
      <c r="I32">
        <v>9.8181474074492936</v>
      </c>
    </row>
    <row r="33" spans="1:9" x14ac:dyDescent="0.3">
      <c r="A33" t="s">
        <v>76</v>
      </c>
      <c r="B33" t="str">
        <f t="shared" si="0"/>
        <v>PV revenue</v>
      </c>
      <c r="C33">
        <v>202.3378261865594</v>
      </c>
      <c r="D33">
        <v>1118.4785391979251</v>
      </c>
      <c r="E33">
        <v>277512962.69202578</v>
      </c>
      <c r="F33">
        <v>3946880.8239523079</v>
      </c>
      <c r="G33">
        <v>159200.03520000001</v>
      </c>
      <c r="H33">
        <v>28800.006367839189</v>
      </c>
      <c r="I33">
        <v>9.8181474074492936</v>
      </c>
    </row>
    <row r="34" spans="1:9" x14ac:dyDescent="0.3">
      <c r="A34" t="s">
        <v>77</v>
      </c>
      <c r="B34" t="str">
        <f t="shared" si="0"/>
        <v>no PV revenue</v>
      </c>
      <c r="C34">
        <v>238.08962725292201</v>
      </c>
      <c r="D34">
        <v>1316.106550648097</v>
      </c>
      <c r="E34">
        <v>299683366.79336238</v>
      </c>
      <c r="F34">
        <v>15803547.970495449</v>
      </c>
      <c r="G34">
        <v>194577.82079999999</v>
      </c>
      <c r="H34">
        <v>35200.007782914567</v>
      </c>
      <c r="I34">
        <v>9.8181474074492936</v>
      </c>
    </row>
    <row r="35" spans="1:9" x14ac:dyDescent="0.3">
      <c r="A35" t="s">
        <v>78</v>
      </c>
      <c r="B35" t="str">
        <f t="shared" si="0"/>
        <v>PV revenue</v>
      </c>
      <c r="C35">
        <v>191.68145339373771</v>
      </c>
      <c r="D35">
        <v>1059.57247848205</v>
      </c>
      <c r="E35">
        <v>299683366.79336238</v>
      </c>
      <c r="F35">
        <v>6773546.6336678583</v>
      </c>
      <c r="G35">
        <v>194577.82079999999</v>
      </c>
      <c r="H35">
        <v>35200.007782914567</v>
      </c>
      <c r="I35">
        <v>9.8181474074492936</v>
      </c>
    </row>
    <row r="36" spans="1:9" x14ac:dyDescent="0.3">
      <c r="A36" t="s">
        <v>81</v>
      </c>
      <c r="B36" t="str">
        <f t="shared" si="0"/>
        <v>no PV revenue</v>
      </c>
      <c r="C36">
        <v>253.62867199999999</v>
      </c>
      <c r="D36">
        <v>1402.002937</v>
      </c>
      <c r="E36">
        <v>288656108.19999999</v>
      </c>
      <c r="F36">
        <v>15463841.689999999</v>
      </c>
      <c r="G36">
        <v>176888.92800000001</v>
      </c>
      <c r="H36">
        <v>32000.007079999999</v>
      </c>
      <c r="I36">
        <v>9.8181474069999997</v>
      </c>
    </row>
    <row r="37" spans="1:9" x14ac:dyDescent="0.3">
      <c r="A37" t="s">
        <v>82</v>
      </c>
      <c r="B37" t="str">
        <f t="shared" si="0"/>
        <v>PV revenue</v>
      </c>
      <c r="C37">
        <v>200.35903859999999</v>
      </c>
      <c r="D37">
        <v>1107.5402409999999</v>
      </c>
      <c r="E37">
        <v>288656108.19999999</v>
      </c>
      <c r="F37">
        <v>6041033.335</v>
      </c>
      <c r="G37">
        <v>176888.92800000001</v>
      </c>
      <c r="H37">
        <v>32000.007079999999</v>
      </c>
      <c r="I37">
        <v>9.8181474069999997</v>
      </c>
    </row>
    <row r="38" spans="1:9" x14ac:dyDescent="0.3">
      <c r="A38" t="s">
        <v>79</v>
      </c>
      <c r="B38" t="str">
        <f t="shared" ref="B38:B39" si="2">IF(ISNUMBER(SEARCH("PV", A38)),"PV revenue","no PV revenue")</f>
        <v>no PV revenue</v>
      </c>
      <c r="C38">
        <v>245.8897880794421</v>
      </c>
      <c r="D38">
        <v>1359.2241063280269</v>
      </c>
      <c r="E38">
        <v>288656108.2073791</v>
      </c>
      <c r="F38">
        <v>14094918.80830376</v>
      </c>
      <c r="G38">
        <v>176888.92800000001</v>
      </c>
      <c r="H38">
        <v>32000.007075376881</v>
      </c>
      <c r="I38">
        <v>9.8181474074492936</v>
      </c>
    </row>
    <row r="39" spans="1:9" x14ac:dyDescent="0.3">
      <c r="A39" t="s">
        <v>80</v>
      </c>
      <c r="B39" t="str">
        <f t="shared" si="2"/>
        <v>PV revenue</v>
      </c>
      <c r="C39">
        <v>192.62015461456059</v>
      </c>
      <c r="D39">
        <v>1064.7614102304881</v>
      </c>
      <c r="E39">
        <v>288656108.2073791</v>
      </c>
      <c r="F39">
        <v>4672110.4497479387</v>
      </c>
      <c r="G39">
        <v>176888.92800000001</v>
      </c>
      <c r="H39">
        <v>32000.007075376881</v>
      </c>
      <c r="I39">
        <v>9.8181474074492936</v>
      </c>
    </row>
    <row r="40" spans="1:9" x14ac:dyDescent="0.3">
      <c r="A40" t="s">
        <v>37</v>
      </c>
      <c r="B40" t="str">
        <f t="shared" ref="B40:B41" si="3">IF(ISNUMBER(SEARCH("PV", A40)),"PV revenue","no PV revenue")</f>
        <v>no PV revenue</v>
      </c>
      <c r="C40">
        <v>239.95405528630451</v>
      </c>
      <c r="D40">
        <v>1326.412694499294</v>
      </c>
      <c r="E40">
        <v>261493301.12125921</v>
      </c>
      <c r="F40">
        <v>15811545.29718912</v>
      </c>
      <c r="G40">
        <v>176888.9279999978</v>
      </c>
      <c r="H40">
        <v>32000.007075376489</v>
      </c>
      <c r="I40">
        <v>9.8181474074492936</v>
      </c>
    </row>
    <row r="41" spans="1:9" x14ac:dyDescent="0.3">
      <c r="A41" t="s">
        <v>38</v>
      </c>
      <c r="B41" t="str">
        <f t="shared" si="3"/>
        <v>PV revenue</v>
      </c>
      <c r="C41">
        <v>186.74954755010739</v>
      </c>
      <c r="D41">
        <v>1032.309998957538</v>
      </c>
      <c r="E41">
        <v>261493301.12125921</v>
      </c>
      <c r="F41">
        <v>6400256.9589656191</v>
      </c>
      <c r="G41">
        <v>176888.9279999978</v>
      </c>
      <c r="H41">
        <v>32000.007075376489</v>
      </c>
      <c r="I41">
        <v>9.8181474074492936</v>
      </c>
    </row>
    <row r="42" spans="1:9" x14ac:dyDescent="0.3">
      <c r="A42" t="s">
        <v>39</v>
      </c>
      <c r="B42" t="str">
        <f t="shared" ref="B42:B45" si="4">IF(ISNUMBER(SEARCH("PV", A42)),"PV revenue","no PV revenue")</f>
        <v>no PV revenue</v>
      </c>
      <c r="C42">
        <v>272.18328719130898</v>
      </c>
      <c r="D42">
        <v>1504.5687264186249</v>
      </c>
      <c r="E42">
        <v>315776480.57557988</v>
      </c>
      <c r="F42">
        <v>15983677.849763259</v>
      </c>
      <c r="G42">
        <v>176888.92800000001</v>
      </c>
      <c r="H42">
        <v>32000.007075376889</v>
      </c>
      <c r="I42">
        <v>9.8181474074492936</v>
      </c>
    </row>
    <row r="43" spans="1:9" x14ac:dyDescent="0.3">
      <c r="A43" t="s">
        <v>40</v>
      </c>
      <c r="B43" t="str">
        <f t="shared" si="4"/>
        <v>PV revenue</v>
      </c>
      <c r="C43">
        <v>218.82991316231221</v>
      </c>
      <c r="D43">
        <v>1209.6431310916701</v>
      </c>
      <c r="E43">
        <v>315776480.57557988</v>
      </c>
      <c r="F43">
        <v>6546056.7125909813</v>
      </c>
      <c r="G43">
        <v>176888.92800000001</v>
      </c>
      <c r="H43">
        <v>32000.007075376889</v>
      </c>
      <c r="I43">
        <v>9.8181474074492936</v>
      </c>
    </row>
    <row r="44" spans="1:9" x14ac:dyDescent="0.3">
      <c r="A44" t="s">
        <v>84</v>
      </c>
      <c r="B44" t="str">
        <f t="shared" ref="B44" si="5">IF(ISNUMBER(SEARCH("PV", A44)),"PV revenue","no PV revenue")</f>
        <v>no PV revenue</v>
      </c>
      <c r="C44">
        <v>256.5612691</v>
      </c>
      <c r="D44">
        <v>1418.2136820000001</v>
      </c>
      <c r="E44">
        <v>283106894.60000002</v>
      </c>
      <c r="F44">
        <v>14278642.92</v>
      </c>
      <c r="G44">
        <v>168044.4816</v>
      </c>
      <c r="H44">
        <v>30400.006720000001</v>
      </c>
      <c r="I44">
        <v>9.8181474069999997</v>
      </c>
    </row>
    <row r="45" spans="1:9" x14ac:dyDescent="0.3">
      <c r="A45" t="s">
        <v>85</v>
      </c>
      <c r="B45" t="str">
        <f t="shared" si="4"/>
        <v>PV revenue</v>
      </c>
      <c r="C45">
        <v>199.2670306</v>
      </c>
      <c r="D45">
        <v>1101.503864</v>
      </c>
      <c r="E45">
        <v>283106894.60000002</v>
      </c>
      <c r="F45">
        <v>4650662.3130000001</v>
      </c>
      <c r="G45">
        <v>168044.4816</v>
      </c>
      <c r="H45">
        <v>30400.006720000001</v>
      </c>
      <c r="I45">
        <v>9.8181474069999997</v>
      </c>
    </row>
    <row r="46" spans="1:9" x14ac:dyDescent="0.3">
      <c r="A46" t="s">
        <v>86</v>
      </c>
      <c r="B46" t="str">
        <f t="shared" ref="B46:B47" si="6">IF(ISNUMBER(SEARCH("PV", A46)),"PV revenue","no PV revenue")</f>
        <v>no PV revenue</v>
      </c>
      <c r="C46">
        <v>243.5863467476255</v>
      </c>
      <c r="D46">
        <v>1346.491194521597</v>
      </c>
      <c r="E46">
        <v>294061734.4402532</v>
      </c>
      <c r="F46">
        <v>15291276.95609845</v>
      </c>
      <c r="G46">
        <v>185733.3744</v>
      </c>
      <c r="H46">
        <v>33600.007429145728</v>
      </c>
      <c r="I46">
        <v>9.8181474074492936</v>
      </c>
    </row>
    <row r="47" spans="1:9" x14ac:dyDescent="0.3">
      <c r="A47" t="s">
        <v>87</v>
      </c>
      <c r="B47" t="str">
        <f t="shared" si="6"/>
        <v>PV revenue</v>
      </c>
      <c r="C47">
        <v>193.92226225622341</v>
      </c>
      <c r="D47">
        <v>1071.9591719163459</v>
      </c>
      <c r="E47">
        <v>294061734.4402532</v>
      </c>
      <c r="F47">
        <v>6066998.9570236094</v>
      </c>
      <c r="G47">
        <v>185733.3744</v>
      </c>
      <c r="H47">
        <v>33600.007429145728</v>
      </c>
      <c r="I47">
        <v>9.8181474074492936</v>
      </c>
    </row>
    <row r="48" spans="1:9" x14ac:dyDescent="0.3">
      <c r="A48" t="s">
        <v>88</v>
      </c>
      <c r="B48" t="str">
        <f t="shared" ref="B48:B51" si="7">IF(ISNUMBER(SEARCH("PV", A48)),"PV revenue","no PV revenue")</f>
        <v>no PV revenue</v>
      </c>
      <c r="C48">
        <v>251.693951</v>
      </c>
      <c r="D48">
        <v>1391.308229</v>
      </c>
      <c r="E48">
        <v>288656108.19999999</v>
      </c>
      <c r="F48">
        <v>15121610.970000001</v>
      </c>
      <c r="G48">
        <v>176888.92800000001</v>
      </c>
      <c r="H48">
        <v>32000.007079999999</v>
      </c>
      <c r="I48">
        <v>9.8181474069999997</v>
      </c>
    </row>
    <row r="49" spans="1:9" x14ac:dyDescent="0.3">
      <c r="A49" t="s">
        <v>89</v>
      </c>
      <c r="B49" t="str">
        <f t="shared" si="7"/>
        <v>PV revenue</v>
      </c>
      <c r="C49">
        <v>198.42431759999999</v>
      </c>
      <c r="D49">
        <v>1096.8455329999999</v>
      </c>
      <c r="E49">
        <v>288656108.19999999</v>
      </c>
      <c r="F49">
        <v>5698802.6129999999</v>
      </c>
      <c r="G49">
        <v>176888.92800000001</v>
      </c>
      <c r="H49">
        <v>32000.007079999999</v>
      </c>
      <c r="I49">
        <v>9.8181474069999997</v>
      </c>
    </row>
    <row r="50" spans="1:9" x14ac:dyDescent="0.3">
      <c r="A50" t="s">
        <v>90</v>
      </c>
      <c r="B50" t="str">
        <f t="shared" si="7"/>
        <v>no PV revenue</v>
      </c>
      <c r="C50">
        <v>247.82450906536539</v>
      </c>
      <c r="D50">
        <v>1369.9188140002141</v>
      </c>
      <c r="E50">
        <v>288656108.20732808</v>
      </c>
      <c r="F50">
        <v>14437149.52949648</v>
      </c>
      <c r="G50">
        <v>176888.9280000341</v>
      </c>
      <c r="H50">
        <v>32000.007075383051</v>
      </c>
      <c r="I50">
        <v>9.8181474074492936</v>
      </c>
    </row>
    <row r="51" spans="1:9" x14ac:dyDescent="0.3">
      <c r="A51" t="s">
        <v>91</v>
      </c>
      <c r="B51" t="str">
        <f t="shared" si="7"/>
        <v>PV revenue</v>
      </c>
      <c r="C51">
        <v>194.55487560048911</v>
      </c>
      <c r="D51">
        <v>1075.456117902703</v>
      </c>
      <c r="E51">
        <v>288656108.20732808</v>
      </c>
      <c r="F51">
        <v>5014341.170939764</v>
      </c>
      <c r="G51">
        <v>176888.9280000341</v>
      </c>
      <c r="H51">
        <v>32000.007075383051</v>
      </c>
      <c r="I51">
        <v>9.8181474074492936</v>
      </c>
    </row>
    <row r="52" spans="1:9" x14ac:dyDescent="0.3">
      <c r="A52" t="s">
        <v>92</v>
      </c>
      <c r="B52" t="str">
        <f t="shared" ref="B52:B55" si="8">IF(ISNUMBER(SEARCH("PV", A52)),"PV revenue","no PV revenue")</f>
        <v>no PV revenue</v>
      </c>
      <c r="C52">
        <v>246.8502493</v>
      </c>
      <c r="D52">
        <v>1364.533322</v>
      </c>
      <c r="E52">
        <v>288026061.10000002</v>
      </c>
      <c r="F52">
        <v>14328985.449999999</v>
      </c>
      <c r="G52">
        <v>176888.92800000001</v>
      </c>
      <c r="H52">
        <v>32000.007079999999</v>
      </c>
      <c r="I52">
        <v>9.8181474069999997</v>
      </c>
    </row>
    <row r="53" spans="1:9" x14ac:dyDescent="0.3">
      <c r="A53" t="s">
        <v>93</v>
      </c>
      <c r="B53" t="str">
        <f t="shared" si="8"/>
        <v>PV revenue</v>
      </c>
      <c r="C53">
        <v>196.2703564</v>
      </c>
      <c r="D53">
        <v>1084.9389140000001</v>
      </c>
      <c r="E53">
        <v>288026061.10000002</v>
      </c>
      <c r="F53">
        <v>5381962.415</v>
      </c>
      <c r="G53">
        <v>176888.92800000001</v>
      </c>
      <c r="H53">
        <v>32000.007079999999</v>
      </c>
      <c r="I53">
        <v>9.8181474069999997</v>
      </c>
    </row>
    <row r="54" spans="1:9" x14ac:dyDescent="0.3">
      <c r="A54" t="s">
        <v>94</v>
      </c>
      <c r="B54" t="str">
        <f t="shared" si="8"/>
        <v>no PV revenue</v>
      </c>
      <c r="C54">
        <v>252.47612649999999</v>
      </c>
      <c r="D54">
        <v>1395.6319209999999</v>
      </c>
      <c r="E54">
        <v>289931574.60000002</v>
      </c>
      <c r="F54">
        <v>15130060.08</v>
      </c>
      <c r="G54">
        <v>176888.92800000001</v>
      </c>
      <c r="H54">
        <v>32000.007079999999</v>
      </c>
      <c r="I54">
        <v>9.8181474069999997</v>
      </c>
    </row>
    <row r="55" spans="1:9" x14ac:dyDescent="0.3">
      <c r="A55" t="s">
        <v>95</v>
      </c>
      <c r="B55" t="str">
        <f t="shared" si="8"/>
        <v>PV revenue</v>
      </c>
      <c r="C55">
        <v>196.42496990000001</v>
      </c>
      <c r="D55">
        <v>1085.793584</v>
      </c>
      <c r="E55">
        <v>289931574.60000002</v>
      </c>
      <c r="F55">
        <v>5215231.0870000003</v>
      </c>
      <c r="G55">
        <v>176888.92800000001</v>
      </c>
      <c r="H55">
        <v>32000.007079999999</v>
      </c>
      <c r="I55">
        <v>9.8181474069999997</v>
      </c>
    </row>
    <row r="56" spans="1:9" x14ac:dyDescent="0.3">
      <c r="A56" t="s">
        <v>96</v>
      </c>
      <c r="B56" t="str">
        <f t="shared" ref="B56:B58" si="9">IF(ISNUMBER(SEARCH("PV", A56)),"PV revenue","no PV revenue")</f>
        <v>no PV revenue</v>
      </c>
      <c r="C56">
        <v>249.53064670000001</v>
      </c>
      <c r="D56">
        <v>1379.349964</v>
      </c>
      <c r="E56">
        <v>288026061.10000002</v>
      </c>
      <c r="F56">
        <v>14803118.08</v>
      </c>
      <c r="G56">
        <v>176888.92800000001</v>
      </c>
      <c r="H56">
        <v>32000.007079999999</v>
      </c>
      <c r="I56">
        <v>9.8181474069999997</v>
      </c>
    </row>
    <row r="57" spans="1:9" x14ac:dyDescent="0.3">
      <c r="A57" t="s">
        <v>97</v>
      </c>
      <c r="B57" t="str">
        <f t="shared" si="9"/>
        <v>PV revenue</v>
      </c>
      <c r="C57">
        <v>196.2703564</v>
      </c>
      <c r="D57">
        <v>1084.9389140000001</v>
      </c>
      <c r="E57">
        <v>288026061.10000002</v>
      </c>
      <c r="F57">
        <v>5381962.415</v>
      </c>
      <c r="G57">
        <v>176888.92800000001</v>
      </c>
      <c r="H57">
        <v>32000.007079999999</v>
      </c>
      <c r="I57">
        <v>9.8181474069999997</v>
      </c>
    </row>
    <row r="58" spans="1:9" x14ac:dyDescent="0.3">
      <c r="A58" t="s">
        <v>98</v>
      </c>
      <c r="B58" t="str">
        <f t="shared" si="9"/>
        <v>no PV revenue</v>
      </c>
      <c r="C58">
        <v>250.01433220000001</v>
      </c>
      <c r="D58">
        <v>1382.02367</v>
      </c>
      <c r="E58">
        <v>289280462.80000001</v>
      </c>
      <c r="F58">
        <v>14760913.109999999</v>
      </c>
      <c r="G58">
        <v>176888.92800000001</v>
      </c>
      <c r="H58">
        <v>32000.007079999999</v>
      </c>
      <c r="I58">
        <v>9.8181474069999997</v>
      </c>
    </row>
    <row r="59" spans="1:9" x14ac:dyDescent="0.3">
      <c r="A59" t="s">
        <v>99</v>
      </c>
      <c r="B59" t="str">
        <f t="shared" ref="B59:B62" si="10">IF(ISNUMBER(SEARCH("PV", A59)),"PV revenue","no PV revenue")</f>
        <v>no PV revenue</v>
      </c>
      <c r="C59">
        <v>257.80078750000001</v>
      </c>
      <c r="D59">
        <v>1425.065464</v>
      </c>
      <c r="E59">
        <v>302186986.10000002</v>
      </c>
      <c r="F59">
        <v>14823692.92</v>
      </c>
      <c r="G59">
        <v>176888.92800000001</v>
      </c>
      <c r="H59">
        <v>32000.007079999999</v>
      </c>
      <c r="I59">
        <v>9.8181474069999997</v>
      </c>
    </row>
    <row r="60" spans="1:9" x14ac:dyDescent="0.3">
      <c r="A60" t="s">
        <v>100</v>
      </c>
      <c r="B60" t="str">
        <f t="shared" si="10"/>
        <v>PV revenue</v>
      </c>
      <c r="C60">
        <v>204.48719790000001</v>
      </c>
      <c r="D60">
        <v>1130.3597890000001</v>
      </c>
      <c r="E60">
        <v>302186986.10000002</v>
      </c>
      <c r="F60">
        <v>5393109.2189999996</v>
      </c>
      <c r="G60">
        <v>176888.92800000001</v>
      </c>
      <c r="H60">
        <v>32000.007079999999</v>
      </c>
      <c r="I60">
        <v>9.8181474069999997</v>
      </c>
    </row>
    <row r="61" spans="1:9" x14ac:dyDescent="0.3">
      <c r="A61" t="s">
        <v>101</v>
      </c>
      <c r="B61" t="str">
        <f t="shared" si="10"/>
        <v>no PV revenue</v>
      </c>
      <c r="C61">
        <v>241.72339030000001</v>
      </c>
      <c r="D61">
        <v>1336.1931850000001</v>
      </c>
      <c r="E61">
        <v>275093145</v>
      </c>
      <c r="F61">
        <v>14739346.93</v>
      </c>
      <c r="G61">
        <v>176888.92800000001</v>
      </c>
      <c r="H61">
        <v>32000.007079999999</v>
      </c>
      <c r="I61">
        <v>9.8181474069999997</v>
      </c>
    </row>
    <row r="62" spans="1:9" x14ac:dyDescent="0.3">
      <c r="A62" t="s">
        <v>102</v>
      </c>
      <c r="B62" t="str">
        <f t="shared" si="10"/>
        <v>PV revenue</v>
      </c>
      <c r="C62">
        <v>188.46969340000001</v>
      </c>
      <c r="D62">
        <v>1041.818583</v>
      </c>
      <c r="E62">
        <v>275093145</v>
      </c>
      <c r="F62">
        <v>5319357.5789999999</v>
      </c>
      <c r="G62">
        <v>176888.92800000001</v>
      </c>
      <c r="H62">
        <v>32000.007079999999</v>
      </c>
      <c r="I62">
        <v>9.8181474069999997</v>
      </c>
    </row>
    <row r="63" spans="1:9" x14ac:dyDescent="0.3">
      <c r="A63" t="s">
        <v>107</v>
      </c>
      <c r="B63" t="str">
        <f t="shared" ref="B63:B64" si="11">IF(ISNUMBER(SEARCH("PV", A63)),"PV revenue","no PV revenue")</f>
        <v>no PV revenue</v>
      </c>
      <c r="C63">
        <v>262.62631520402192</v>
      </c>
      <c r="D63">
        <v>1451.739909044454</v>
      </c>
      <c r="E63">
        <v>298331833.89240187</v>
      </c>
      <c r="F63">
        <v>16069931.11681715</v>
      </c>
      <c r="G63">
        <v>176888.92799996189</v>
      </c>
      <c r="H63">
        <v>32000.007075370009</v>
      </c>
      <c r="I63">
        <v>9.8181474074492936</v>
      </c>
    </row>
    <row r="64" spans="1:9" x14ac:dyDescent="0.3">
      <c r="A64" t="s">
        <v>108</v>
      </c>
      <c r="B64" t="str">
        <f t="shared" si="11"/>
        <v>PV revenue</v>
      </c>
      <c r="C64">
        <v>211.80775199938211</v>
      </c>
      <c r="D64">
        <v>1170.8261846632511</v>
      </c>
      <c r="E64">
        <v>298331833.89240187</v>
      </c>
      <c r="F64">
        <v>7080689.949050107</v>
      </c>
      <c r="G64">
        <v>176888.92799996189</v>
      </c>
      <c r="H64">
        <v>32000.007075370009</v>
      </c>
      <c r="I64">
        <v>9.8181474074492936</v>
      </c>
    </row>
    <row r="65" spans="1:9" x14ac:dyDescent="0.3">
      <c r="A65" t="s">
        <v>110</v>
      </c>
      <c r="B65" t="str">
        <f t="shared" ref="B65:B66" si="12">IF(ISNUMBER(SEARCH("PV", A65)),"PV revenue","no PV revenue")</f>
        <v>no PV revenue</v>
      </c>
      <c r="C65">
        <v>255.7884578</v>
      </c>
      <c r="D65">
        <v>1413.9417530000001</v>
      </c>
      <c r="E65">
        <v>293126897.89999998</v>
      </c>
      <c r="F65">
        <v>15390524.08</v>
      </c>
      <c r="G65">
        <v>176888.92800000001</v>
      </c>
      <c r="H65">
        <v>32000.007079999999</v>
      </c>
      <c r="I65">
        <v>9.8181474069999997</v>
      </c>
    </row>
    <row r="66" spans="1:9" x14ac:dyDescent="0.3">
      <c r="A66" t="s">
        <v>111</v>
      </c>
      <c r="B66" t="str">
        <f t="shared" si="12"/>
        <v>PV revenue</v>
      </c>
      <c r="C66">
        <v>203.69102849999999</v>
      </c>
      <c r="D66">
        <v>1125.9587409999999</v>
      </c>
      <c r="E66">
        <v>293126897.89999998</v>
      </c>
      <c r="F66">
        <v>6175065.6540000001</v>
      </c>
      <c r="G66">
        <v>176888.92800000001</v>
      </c>
      <c r="H66">
        <v>32000.007079999999</v>
      </c>
      <c r="I66">
        <v>9.8181474069999997</v>
      </c>
    </row>
    <row r="67" spans="1:9" x14ac:dyDescent="0.3">
      <c r="A67" t="s">
        <v>112</v>
      </c>
      <c r="B67" t="str">
        <f t="shared" ref="B67:B70" si="13">IF(ISNUMBER(SEARCH("PV", A67)),"PV revenue","no PV revenue")</f>
        <v>no PV revenue</v>
      </c>
      <c r="C67">
        <v>239.3277953998678</v>
      </c>
      <c r="D67">
        <v>1322.950869015936</v>
      </c>
      <c r="E67">
        <v>280769564.06627142</v>
      </c>
      <c r="F67">
        <v>13737436.898423109</v>
      </c>
      <c r="G67">
        <v>176888.92800000001</v>
      </c>
      <c r="H67">
        <v>32000.007075376889</v>
      </c>
      <c r="I67">
        <v>9.8181474074492936</v>
      </c>
    </row>
    <row r="68" spans="1:9" x14ac:dyDescent="0.3">
      <c r="A68" t="s">
        <v>113</v>
      </c>
      <c r="B68" t="str">
        <f t="shared" si="13"/>
        <v>PV revenue</v>
      </c>
      <c r="C68">
        <v>183.9854727249064</v>
      </c>
      <c r="D68">
        <v>1017.030807562677</v>
      </c>
      <c r="E68">
        <v>280769564.06627142</v>
      </c>
      <c r="F68">
        <v>3947992.767419091</v>
      </c>
      <c r="G68">
        <v>176888.92800000001</v>
      </c>
      <c r="H68">
        <v>32000.007075376889</v>
      </c>
      <c r="I68">
        <v>9.8181474074492936</v>
      </c>
    </row>
    <row r="69" spans="1:9" x14ac:dyDescent="0.3">
      <c r="A69" t="s">
        <v>114</v>
      </c>
      <c r="B69" t="str">
        <f t="shared" si="13"/>
        <v>no PV revenue</v>
      </c>
      <c r="C69">
        <v>244.28185105722491</v>
      </c>
      <c r="D69">
        <v>1350.335787788548</v>
      </c>
      <c r="E69">
        <v>284513063.26602769</v>
      </c>
      <c r="F69">
        <v>14232470.830683179</v>
      </c>
      <c r="G69">
        <v>176888.9280000029</v>
      </c>
      <c r="H69">
        <v>32000.007075377409</v>
      </c>
      <c r="I69">
        <v>9.8181474074492936</v>
      </c>
    </row>
    <row r="70" spans="1:9" x14ac:dyDescent="0.3">
      <c r="A70" t="s">
        <v>115</v>
      </c>
      <c r="B70" t="str">
        <f t="shared" si="13"/>
        <v>PV revenue</v>
      </c>
      <c r="C70">
        <v>189.9325502857827</v>
      </c>
      <c r="D70">
        <v>1049.9049307464099</v>
      </c>
      <c r="E70">
        <v>284513063.26602769</v>
      </c>
      <c r="F70">
        <v>4618681.2796730399</v>
      </c>
      <c r="G70">
        <v>176888.9280000029</v>
      </c>
      <c r="H70">
        <v>32000.007075377409</v>
      </c>
      <c r="I70">
        <v>9.8181474074492936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Comparison_operating_points</vt:lpstr>
      <vt:lpstr>Comparison_szenarios</vt:lpstr>
      <vt:lpstr>Comparison_sensitivities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2024-11-12T09:07:50Z</dcterms:created>
  <dcterms:modified xsi:type="dcterms:W3CDTF">2025-04-10T08:46:13Z</dcterms:modified>
</cp:coreProperties>
</file>