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3_output_data\03_runs_paper_energy_2024\03_results_comparison\"/>
    </mc:Choice>
  </mc:AlternateContent>
  <xr:revisionPtr revIDLastSave="0" documentId="13_ncr:1_{48076620-9A81-4D95-A64C-47202475AFE0}" xr6:coauthVersionLast="47" xr6:coauthVersionMax="47" xr10:uidLastSave="{00000000-0000-0000-0000-000000000000}"/>
  <bookViews>
    <workbookView xWindow="-4590" yWindow="-21720" windowWidth="38640" windowHeight="21120" activeTab="2" xr2:uid="{3BB5C906-8FA9-43D8-B9CC-89F65EA8A47E}"/>
  </bookViews>
  <sheets>
    <sheet name="Comparison_operating_points" sheetId="1" r:id="rId1"/>
    <sheet name="Comparison_szenarios" sheetId="2" r:id="rId2"/>
    <sheet name="Comparison_sensitivi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L2" i="3"/>
  <c r="Q5" i="3"/>
  <c r="Q3" i="3"/>
  <c r="P3" i="3"/>
  <c r="P5" i="3"/>
  <c r="O6" i="3"/>
  <c r="Q6" i="3"/>
  <c r="Q2" i="3"/>
  <c r="Q4" i="3"/>
  <c r="P6" i="3"/>
  <c r="P2" i="3"/>
  <c r="O2" i="3"/>
  <c r="N6" i="3"/>
  <c r="N2" i="3"/>
  <c r="M4" i="3"/>
  <c r="N4" i="3"/>
  <c r="O4" i="3"/>
  <c r="P4" i="3"/>
  <c r="L4" i="3"/>
  <c r="K2" i="2"/>
  <c r="K3" i="2"/>
  <c r="K4" i="2"/>
  <c r="K5" i="2"/>
  <c r="K6" i="2"/>
  <c r="K7" i="2"/>
  <c r="K8" i="2"/>
  <c r="K9" i="2"/>
  <c r="B2" i="2"/>
  <c r="B3" i="2"/>
  <c r="B4" i="2"/>
  <c r="B5" i="2"/>
  <c r="B6" i="2"/>
  <c r="B7" i="2"/>
  <c r="B8" i="2"/>
  <c r="B9" i="2"/>
  <c r="B2" i="1"/>
  <c r="B3" i="1"/>
  <c r="B4" i="1"/>
  <c r="B5" i="1"/>
  <c r="B6" i="1"/>
  <c r="B7" i="1"/>
  <c r="B14" i="1"/>
  <c r="B9" i="1"/>
  <c r="B8" i="1"/>
  <c r="B11" i="1"/>
  <c r="B20" i="1"/>
  <c r="B13" i="1"/>
  <c r="B12" i="1"/>
  <c r="B15" i="1"/>
  <c r="B10" i="1"/>
  <c r="B17" i="1"/>
  <c r="B18" i="1"/>
  <c r="B19" i="1"/>
  <c r="B16" i="1"/>
  <c r="B21" i="1"/>
</calcChain>
</file>

<file path=xl/sharedStrings.xml><?xml version="1.0" encoding="utf-8"?>
<sst xmlns="http://schemas.openxmlformats.org/spreadsheetml/2006/main" count="103" uniqueCount="79">
  <si>
    <t>run_name</t>
  </si>
  <si>
    <t>LCOE [Euro/MWh]</t>
  </si>
  <si>
    <t>LCOE [Euro/t]</t>
  </si>
  <si>
    <t>total_investment</t>
  </si>
  <si>
    <t>annual_costs</t>
  </si>
  <si>
    <t>energy_production [MWh]</t>
  </si>
  <si>
    <t>energy_production [t]</t>
  </si>
  <si>
    <t>pcf_value</t>
  </si>
  <si>
    <t>base_1op</t>
  </si>
  <si>
    <t>base_1op_PV</t>
  </si>
  <si>
    <t>base_2op</t>
  </si>
  <si>
    <t>base_2op_PV</t>
  </si>
  <si>
    <t>base_3op</t>
  </si>
  <si>
    <t>base_3op_PV</t>
  </si>
  <si>
    <t>base_4op</t>
  </si>
  <si>
    <t>base_4op_PV</t>
  </si>
  <si>
    <t>base_5op</t>
  </si>
  <si>
    <t>base_5op_PV</t>
  </si>
  <si>
    <t>base_6op</t>
  </si>
  <si>
    <t>base_6op_PV</t>
  </si>
  <si>
    <t>base_7op</t>
  </si>
  <si>
    <t>base_7op_PV</t>
  </si>
  <si>
    <t>base_8op</t>
  </si>
  <si>
    <t>base_8op_PV</t>
  </si>
  <si>
    <t>base_9op</t>
  </si>
  <si>
    <t>base_9op_PV</t>
  </si>
  <si>
    <t>base_10op</t>
  </si>
  <si>
    <t>base_10op_PV</t>
  </si>
  <si>
    <t>PV</t>
  </si>
  <si>
    <t>only_PV_10op</t>
  </si>
  <si>
    <t>only_PV_10op_PV</t>
  </si>
  <si>
    <t>2050_10op</t>
  </si>
  <si>
    <t>2050_10op_PV</t>
  </si>
  <si>
    <t>sens_10op_elprice_10pdown</t>
  </si>
  <si>
    <t>sens_10op_elprice_10pdown_PV</t>
  </si>
  <si>
    <t>sens_10op_elprice_10pup</t>
  </si>
  <si>
    <t>sens_10op_elprice_10pup_PV</t>
  </si>
  <si>
    <t>sens_10op_invc_10pdown</t>
  </si>
  <si>
    <t>sens_10op_invc_10pdown_PV</t>
  </si>
  <si>
    <t>sens_10op_invc_10pup</t>
  </si>
  <si>
    <t>sens_10op_invc_10pup_PV</t>
  </si>
  <si>
    <t>sens_10op_WACC_10pdown</t>
  </si>
  <si>
    <t>sens_10op_WACC_10pup_PV</t>
  </si>
  <si>
    <t>sens_10op_WACC_10pdown_PV</t>
  </si>
  <si>
    <t>sens_10op_WACC_10pup</t>
  </si>
  <si>
    <t>sens_10op_lifetime_10pdown</t>
  </si>
  <si>
    <t>sens_10op_lifetime_10pdown_PV</t>
  </si>
  <si>
    <t>sens_10op_lifetime_10pup</t>
  </si>
  <si>
    <t>sens_10op_lifetime_10pup_PV</t>
  </si>
  <si>
    <t>sens_10op_elpricevar_10pdown</t>
  </si>
  <si>
    <t>sens_10op_elpricevar_10pdown_PV</t>
  </si>
  <si>
    <t>share electrolyser</t>
  </si>
  <si>
    <t>Size electrolyser</t>
  </si>
  <si>
    <t xml:space="preserve"> </t>
  </si>
  <si>
    <t>Demand</t>
  </si>
  <si>
    <t>District Heating Price</t>
  </si>
  <si>
    <t>Power Price Variance</t>
  </si>
  <si>
    <t>Power Price Level</t>
  </si>
  <si>
    <t>WACC</t>
  </si>
  <si>
    <t>Base</t>
  </si>
  <si>
    <t>Lifetime</t>
  </si>
  <si>
    <t>sens_10op_elpricevar_10pup</t>
  </si>
  <si>
    <t>sens_10op_elpricevar_10pup_PV</t>
  </si>
  <si>
    <t>sens_10op_WACC_05pdown</t>
  </si>
  <si>
    <t>sens_10op_WACC_05pdown_PV</t>
  </si>
  <si>
    <t>sens_10op_WACC_05pup</t>
  </si>
  <si>
    <t>sens_10op_WACC_05pup_PV</t>
  </si>
  <si>
    <t>sens_10op_lifetime_05pdown</t>
  </si>
  <si>
    <t>sens_10op_lifetime_05pdown_PV</t>
  </si>
  <si>
    <t>sens_10op_lifetime_05pup</t>
  </si>
  <si>
    <t>sens_10op_lifetime_05pup_PV</t>
  </si>
  <si>
    <t>+10 %</t>
  </si>
  <si>
    <t>-10 %</t>
  </si>
  <si>
    <t>-5 %</t>
  </si>
  <si>
    <t>+5 %</t>
  </si>
  <si>
    <t>sens_10op_demand_10pdown</t>
  </si>
  <si>
    <t>sens_10op_demand_10pdown_PV</t>
  </si>
  <si>
    <t>sens_10op_demand_10pup</t>
  </si>
  <si>
    <t>sens_10op_demand_10pup_PV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</si>
</sst>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49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Comparison_sensitivities!$L$1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Comparison_sensitivities!$L$2:$L$6</c:f>
              <c:numCache>
                <c:formatCode>General</c:formatCode>
                <c:ptCount val="5"/>
                <c:pt idx="0">
                  <c:v>1498.8447471929501</c:v>
                </c:pt>
                <c:pt idx="1">
                  <c:v>1450</c:v>
                </c:pt>
                <c:pt idx="2">
                  <c:v>1415.6985910000001</c:v>
                </c:pt>
                <c:pt idx="3">
                  <c:v>1400</c:v>
                </c:pt>
                <c:pt idx="4">
                  <c:v>1347.8877936210879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5F6-B90D-79B066E72F95}"/>
            </c:ext>
          </c:extLst>
        </c:ser>
        <c:ser>
          <c:idx val="1"/>
          <c:order val="1"/>
          <c:tx>
            <c:strRef>
              <c:f>Comparison_sensitivities!$M$1</c:f>
              <c:strCache>
                <c:ptCount val="1"/>
                <c:pt idx="0">
                  <c:v>District Heating Price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Comparison_sensitivities!$M$2:$M$6</c:f>
              <c:numCache>
                <c:formatCode>General</c:formatCode>
                <c:ptCount val="5"/>
                <c:pt idx="0">
                  <c:v>1405</c:v>
                </c:pt>
                <c:pt idx="1">
                  <c:v>1410</c:v>
                </c:pt>
                <c:pt idx="2">
                  <c:v>1415.6985910000001</c:v>
                </c:pt>
                <c:pt idx="3">
                  <c:v>1420</c:v>
                </c:pt>
                <c:pt idx="4">
                  <c:v>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5F6-B90D-79B066E72F95}"/>
            </c:ext>
          </c:extLst>
        </c:ser>
        <c:ser>
          <c:idx val="2"/>
          <c:order val="2"/>
          <c:tx>
            <c:strRef>
              <c:f>Comparison_sensitivities!$N$1</c:f>
              <c:strCache>
                <c:ptCount val="1"/>
                <c:pt idx="0">
                  <c:v>Power Price Level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Comparison_sensitivities!$N$2:$N$6</c:f>
              <c:numCache>
                <c:formatCode>General</c:formatCode>
                <c:ptCount val="5"/>
                <c:pt idx="0">
                  <c:v>1386.4903242285111</c:v>
                </c:pt>
                <c:pt idx="1">
                  <c:v>1400</c:v>
                </c:pt>
                <c:pt idx="2">
                  <c:v>1415.6985910000001</c:v>
                </c:pt>
                <c:pt idx="3">
                  <c:v>1430</c:v>
                </c:pt>
                <c:pt idx="4">
                  <c:v>1446.2267744709779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E-45F6-B90D-79B066E72F95}"/>
            </c:ext>
          </c:extLst>
        </c:ser>
        <c:ser>
          <c:idx val="3"/>
          <c:order val="3"/>
          <c:tx>
            <c:strRef>
              <c:f>Comparison_sensitivities!$O$1</c:f>
              <c:strCache>
                <c:ptCount val="1"/>
                <c:pt idx="0">
                  <c:v>Power Price Variance</c:v>
                </c:pt>
              </c:strCache>
            </c:strRef>
          </c:tx>
          <c:spPr>
            <a:ln w="28575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Comparison_sensitivities!$O$2:$O$6</c:f>
              <c:numCache>
                <c:formatCode>General</c:formatCode>
                <c:ptCount val="5"/>
                <c:pt idx="0">
                  <c:v>1413.163937994756</c:v>
                </c:pt>
                <c:pt idx="1">
                  <c:v>1414</c:v>
                </c:pt>
                <c:pt idx="2">
                  <c:v>1415.6985910000001</c:v>
                </c:pt>
                <c:pt idx="3">
                  <c:v>1416</c:v>
                </c:pt>
                <c:pt idx="4">
                  <c:v>1417.896003930397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E-45F6-B90D-79B066E72F95}"/>
            </c:ext>
          </c:extLst>
        </c:ser>
        <c:ser>
          <c:idx val="4"/>
          <c:order val="4"/>
          <c:tx>
            <c:strRef>
              <c:f>Comparison_sensitivities!$P$1</c:f>
              <c:strCache>
                <c:ptCount val="1"/>
                <c:pt idx="0">
                  <c:v>WACC</c:v>
                </c:pt>
              </c:strCache>
            </c:strRef>
          </c:tx>
          <c:spPr>
            <a:ln w="2857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Comparison_sensitivities!$P$2:$P$6</c:f>
              <c:numCache>
                <c:formatCode>General</c:formatCode>
                <c:ptCount val="5"/>
                <c:pt idx="0">
                  <c:v>1361.6928989999999</c:v>
                </c:pt>
                <c:pt idx="1">
                  <c:v>1388.395832366482</c:v>
                </c:pt>
                <c:pt idx="2">
                  <c:v>1415.6985910000001</c:v>
                </c:pt>
                <c:pt idx="3">
                  <c:v>1443.089109</c:v>
                </c:pt>
                <c:pt idx="4">
                  <c:v>1471.0608961910209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E-45F6-B90D-79B066E72F95}"/>
            </c:ext>
          </c:extLst>
        </c:ser>
        <c:ser>
          <c:idx val="5"/>
          <c:order val="5"/>
          <c:tx>
            <c:strRef>
              <c:f>Comparison_sensitivities!$Q$1</c:f>
              <c:strCache>
                <c:ptCount val="1"/>
                <c:pt idx="0">
                  <c:v>Lifetime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Comparison_sensitivities!$Q$2:$Q$6</c:f>
              <c:numCache>
                <c:formatCode>General</c:formatCode>
                <c:ptCount val="5"/>
                <c:pt idx="0">
                  <c:v>1459.447003719521</c:v>
                </c:pt>
                <c:pt idx="1">
                  <c:v>1436.0983060000001</c:v>
                </c:pt>
                <c:pt idx="2">
                  <c:v>1415.6985910000001</c:v>
                </c:pt>
                <c:pt idx="3">
                  <c:v>1397.35185</c:v>
                </c:pt>
                <c:pt idx="4">
                  <c:v>1381.239008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BE-45F6-B90D-79B066E72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64879"/>
        <c:axId val="1747965359"/>
      </c:lineChart>
      <c:catAx>
        <c:axId val="17479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5359"/>
        <c:crosses val="autoZero"/>
        <c:auto val="1"/>
        <c:lblAlgn val="ctr"/>
        <c:lblOffset val="100"/>
        <c:noMultiLvlLbl val="0"/>
      </c:catAx>
      <c:valAx>
        <c:axId val="1747965359"/>
        <c:scaling>
          <c:orientation val="minMax"/>
          <c:max val="1480"/>
          <c:min val="1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13</xdr:row>
      <xdr:rowOff>28575</xdr:rowOff>
    </xdr:from>
    <xdr:to>
      <xdr:col>17</xdr:col>
      <xdr:colOff>330200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F513E-DC43-8422-1B4F-351870668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3E7BD-A6FC-4C2D-BF58-717B292B5EEE}" name="Table1" displayName="Table1" ref="A1:I21" totalsRowShown="0" headerRowDxfId="6" headerRowBorderDxfId="5" tableBorderDxfId="4">
  <autoFilter ref="A1:I21" xr:uid="{73A3E7BD-A6FC-4C2D-BF58-717B292B5EEE}">
    <filterColumn colId="1">
      <filters>
        <filter val="no PV revenue"/>
      </filters>
    </filterColumn>
  </autoFilter>
  <sortState xmlns:xlrd2="http://schemas.microsoft.com/office/spreadsheetml/2017/richdata2" ref="A2:I20">
    <sortCondition ref="D1:D21"/>
  </sortState>
  <tableColumns count="9">
    <tableColumn id="1" xr3:uid="{F67D044D-4890-48DB-B8DF-8989FCB998C3}" name="run_name"/>
    <tableColumn id="9" xr3:uid="{E40D363F-DC65-4691-BE18-FF9BF756B0CE}" name="PV" dataDxfId="3">
      <calculatedColumnFormula>IF(ISNUMBER(SEARCH("PV", Table1[[#This Row],[run_name]])),"PV revenue","no PV revenue")</calculatedColumnFormula>
    </tableColumn>
    <tableColumn id="2" xr3:uid="{29706D13-ED84-4EF4-A454-0BFD2B9E1BAB}" name="LCOE [Euro/MWh]"/>
    <tableColumn id="3" xr3:uid="{3761CFA2-4280-43A5-970A-7EF016062900}" name="LCOE [Euro/t]"/>
    <tableColumn id="4" xr3:uid="{6173BBC7-EB34-4777-BC58-07DEE881EA4E}" name="total_investment"/>
    <tableColumn id="5" xr3:uid="{F037A8A8-317D-4AD5-AE47-2B91D30EF75D}" name="annual_costs"/>
    <tableColumn id="6" xr3:uid="{0DDE3EAB-A3D1-431B-BAE1-F60F5C0DEC63}" name="energy_production [MWh]"/>
    <tableColumn id="7" xr3:uid="{1556B235-7CB4-4A89-9D5A-2AB90CD027A0}" name="energy_production [t]"/>
    <tableColumn id="8" xr3:uid="{52661D4D-F34F-4A0B-8C8A-E699837AD0D1}" name="pcf_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CD82-EF7A-4E40-8E75-04BE9F55963D}" name="Table2" displayName="Table2" ref="A1:K9" totalsRowShown="0">
  <autoFilter ref="A1:K9" xr:uid="{3A20CD82-EF7A-4E40-8E75-04BE9F55963D}"/>
  <tableColumns count="11">
    <tableColumn id="1" xr3:uid="{6128FCF1-7EAF-4DB9-AB65-A4970FF7A7B8}" name="run_name"/>
    <tableColumn id="9" xr3:uid="{E1E483D4-117D-4835-9726-D5751F56EFA1}" name="PV" dataDxfId="2">
      <calculatedColumnFormula>IF(ISNUMBER(SEARCH("PV", Table1[[#This Row],[run_name]])),"PV revenue","no PV revenue")</calculatedColumnFormula>
    </tableColumn>
    <tableColumn id="2" xr3:uid="{57DD338E-2930-40CB-AC06-11C7900CEBAE}" name="LCOE [Euro/MWh]"/>
    <tableColumn id="3" xr3:uid="{348EEC01-2159-40EC-A41A-F770A2113C35}" name="LCOE [Euro/t]"/>
    <tableColumn id="4" xr3:uid="{E1A32900-AFFC-4CA8-9A80-FDDFC927842B}" name="total_investment"/>
    <tableColumn id="5" xr3:uid="{9BDBD209-C39F-484C-957B-614102BD4B2E}" name="annual_costs"/>
    <tableColumn id="6" xr3:uid="{B1C9F88F-C828-404D-9F5C-8363B244D4A6}" name="energy_production [MWh]"/>
    <tableColumn id="7" xr3:uid="{DFDA2CA3-CD6F-466B-81A4-84B9B62CB2C6}" name="energy_production [t]"/>
    <tableColumn id="8" xr3:uid="{C340BB5F-846A-40DD-949F-DC14F9BEBD65}" name="pcf_value"/>
    <tableColumn id="10" xr3:uid="{85810B0D-702B-4A48-ACC1-7F4EFAC09120}" name="share electrolyser"/>
    <tableColumn id="11" xr3:uid="{3E078780-172C-4BE9-A08D-3FB4DFE536AE}" name="Size electrolyser" dataDxfId="1">
      <calculatedColumnFormula>Table2[[#This Row],[share electrolyser]]*52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D8C3B7-1CFE-4D76-BF2B-418405C32F6D}" name="Table3" displayName="Table3" ref="A1:I35" totalsRowShown="0">
  <autoFilter ref="A1:I35" xr:uid="{1ED8C3B7-1CFE-4D76-BF2B-418405C32F6D}"/>
  <tableColumns count="9">
    <tableColumn id="1" xr3:uid="{8869914E-4BE8-401C-AC76-C6570071019E}" name="run_name"/>
    <tableColumn id="9" xr3:uid="{91B3AAB6-6FBC-4E2C-8674-ECB365CA16C8}" name="PV" dataDxfId="0">
      <calculatedColumnFormula>IF(ISNUMBER(SEARCH("PV", A2)),"PV revenue","no PV revenue")</calculatedColumnFormula>
    </tableColumn>
    <tableColumn id="2" xr3:uid="{EDC23835-EE0F-4ABC-9DD3-CB899B7BD1E4}" name="LCOE [Euro/MWh]"/>
    <tableColumn id="3" xr3:uid="{0704ECC2-FF39-4625-8AC6-5CFC7159B06A}" name="LCOE [Euro/t]"/>
    <tableColumn id="4" xr3:uid="{7EF8F041-1A05-41BF-B52F-2800EF1F3C6E}" name="total_investment"/>
    <tableColumn id="5" xr3:uid="{F63F48D2-B017-4ABF-A9F8-ACC14099CA21}" name="annual_costs"/>
    <tableColumn id="6" xr3:uid="{B867380B-2CD2-42A2-B3B2-DBA061B74D72}" name="energy_production [MWh]"/>
    <tableColumn id="7" xr3:uid="{CEB42EE2-D890-496E-A307-4144662C0163}" name="energy_production [t]"/>
    <tableColumn id="8" xr3:uid="{C8E25DC2-6D51-47DA-8AFB-ACA5459DA849}" name="pcf_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16CA-7C9B-4F0E-AFD4-34077EF25340}">
  <dimension ref="A1:I21"/>
  <sheetViews>
    <sheetView workbookViewId="0">
      <selection activeCell="B2" sqref="B2"/>
    </sheetView>
  </sheetViews>
  <sheetFormatPr defaultRowHeight="14.5" x14ac:dyDescent="0.35"/>
  <cols>
    <col min="1" max="2" width="11.453125" customWidth="1"/>
    <col min="3" max="3" width="18.1796875" customWidth="1"/>
    <col min="4" max="4" width="14.26953125" customWidth="1"/>
    <col min="5" max="5" width="17.26953125" customWidth="1"/>
    <col min="6" max="6" width="13.81640625" customWidth="1"/>
    <col min="7" max="7" width="25.08984375" customWidth="1"/>
    <col min="8" max="8" width="21.1796875" customWidth="1"/>
    <col min="9" max="9" width="10.81640625" customWidth="1"/>
  </cols>
  <sheetData>
    <row r="1" spans="1:9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t="s">
        <v>8</v>
      </c>
      <c r="B2" t="str">
        <f>IF(ISNUMBER(SEARCH("PV", Table1[[#This Row],[run_name]])),"PV revenue","no PV revenue")</f>
        <v>no PV revenue</v>
      </c>
      <c r="C2">
        <v>254.96266482664441</v>
      </c>
      <c r="D2">
        <v>1409.3769527917291</v>
      </c>
      <c r="E2">
        <v>286911074.34615147</v>
      </c>
      <c r="F2">
        <v>15877545.80322974</v>
      </c>
      <c r="G2">
        <v>176888.92800000001</v>
      </c>
      <c r="H2">
        <v>32000.007075376889</v>
      </c>
      <c r="I2">
        <v>9.8181474074492936</v>
      </c>
    </row>
    <row r="3" spans="1:9" hidden="1" x14ac:dyDescent="0.35">
      <c r="A3" t="s">
        <v>9</v>
      </c>
      <c r="B3" t="str">
        <f>IF(ISNUMBER(SEARCH("PV", Table1[[#This Row],[run_name]])),"PV revenue","no PV revenue")</f>
        <v>PV revenue</v>
      </c>
      <c r="C3">
        <v>201.2788905306509</v>
      </c>
      <c r="D3">
        <v>1112.6249782110981</v>
      </c>
      <c r="E3">
        <v>286911074.34615147</v>
      </c>
      <c r="F3">
        <v>6381480.5170174837</v>
      </c>
      <c r="G3">
        <v>176888.92800000001</v>
      </c>
      <c r="H3">
        <v>32000.007075376889</v>
      </c>
      <c r="I3">
        <v>9.8181474074492936</v>
      </c>
    </row>
    <row r="4" spans="1:9" x14ac:dyDescent="0.35">
      <c r="A4" t="s">
        <v>10</v>
      </c>
      <c r="B4" t="str">
        <f>IF(ISNUMBER(SEARCH("PV", Table1[[#This Row],[run_name]])),"PV revenue","no PV revenue")</f>
        <v>no PV revenue</v>
      </c>
      <c r="C4">
        <v>255.44107389999999</v>
      </c>
      <c r="D4">
        <v>1412.0214920000001</v>
      </c>
      <c r="E4">
        <v>287398388.39999998</v>
      </c>
      <c r="F4">
        <v>15912537.050000001</v>
      </c>
      <c r="G4">
        <v>176888.92800000001</v>
      </c>
      <c r="H4">
        <v>32000.007079999999</v>
      </c>
      <c r="I4">
        <v>9.8181474069999997</v>
      </c>
    </row>
    <row r="5" spans="1:9" hidden="1" x14ac:dyDescent="0.35">
      <c r="A5" t="s">
        <v>11</v>
      </c>
      <c r="B5" t="str">
        <f>IF(ISNUMBER(SEARCH("PV", Table1[[#This Row],[run_name]])),"PV revenue","no PV revenue")</f>
        <v>PV revenue</v>
      </c>
      <c r="C5">
        <v>201.8789865</v>
      </c>
      <c r="D5">
        <v>1115.942176</v>
      </c>
      <c r="E5">
        <v>287398388.39999998</v>
      </c>
      <c r="F5">
        <v>6437996.8420000002</v>
      </c>
      <c r="G5">
        <v>176888.92800000001</v>
      </c>
      <c r="H5">
        <v>32000.007079999999</v>
      </c>
      <c r="I5">
        <v>9.8181474069999997</v>
      </c>
    </row>
    <row r="6" spans="1:9" x14ac:dyDescent="0.35">
      <c r="A6" t="s">
        <v>12</v>
      </c>
      <c r="B6" t="str">
        <f>IF(ISNUMBER(SEARCH("PV", Table1[[#This Row],[run_name]])),"PV revenue","no PV revenue")</f>
        <v>no PV revenue</v>
      </c>
      <c r="C6">
        <v>255.86895699999999</v>
      </c>
      <c r="D6">
        <v>1414.386735</v>
      </c>
      <c r="E6">
        <v>288262500</v>
      </c>
      <c r="F6">
        <v>15900213.17</v>
      </c>
      <c r="G6">
        <v>176888.92800000001</v>
      </c>
      <c r="H6">
        <v>32000.007079999999</v>
      </c>
      <c r="I6">
        <v>9.8181474069999997</v>
      </c>
    </row>
    <row r="7" spans="1:9" hidden="1" x14ac:dyDescent="0.35">
      <c r="A7" t="s">
        <v>13</v>
      </c>
      <c r="B7" t="str">
        <f>IF(ISNUMBER(SEARCH("PV", Table1[[#This Row],[run_name]])),"PV revenue","no PV revenue")</f>
        <v>PV revenue</v>
      </c>
      <c r="C7">
        <v>202.50746839999999</v>
      </c>
      <c r="D7">
        <v>1119.416283</v>
      </c>
      <c r="E7">
        <v>288262500</v>
      </c>
      <c r="F7">
        <v>6461156.6449999996</v>
      </c>
      <c r="G7">
        <v>176888.92800000001</v>
      </c>
      <c r="H7">
        <v>32000.007079999999</v>
      </c>
      <c r="I7">
        <v>9.8181474069999997</v>
      </c>
    </row>
    <row r="8" spans="1:9" x14ac:dyDescent="0.35">
      <c r="A8" t="s">
        <v>16</v>
      </c>
      <c r="B8" t="str">
        <f>IF(ISNUMBER(SEARCH("PV", Table1[[#This Row],[run_name]])),"PV revenue","no PV revenue")</f>
        <v>no PV revenue</v>
      </c>
      <c r="C8">
        <v>255.97229770000001</v>
      </c>
      <c r="D8">
        <v>1414.957979</v>
      </c>
      <c r="E8">
        <v>288420132.5</v>
      </c>
      <c r="F8">
        <v>15902437.77</v>
      </c>
      <c r="G8">
        <v>176888.92800000001</v>
      </c>
      <c r="H8">
        <v>32000.007079999999</v>
      </c>
      <c r="I8">
        <v>9.8181474069999997</v>
      </c>
    </row>
    <row r="9" spans="1:9" hidden="1" x14ac:dyDescent="0.35">
      <c r="A9" t="s">
        <v>17</v>
      </c>
      <c r="B9" t="str">
        <f>IF(ISNUMBER(SEARCH("PV", Table1[[#This Row],[run_name]])),"PV revenue","no PV revenue")</f>
        <v>PV revenue</v>
      </c>
      <c r="C9">
        <v>202.6404757</v>
      </c>
      <c r="D9">
        <v>1120.1515179999999</v>
      </c>
      <c r="E9">
        <v>288420132.5</v>
      </c>
      <c r="F9">
        <v>6468628.9440000001</v>
      </c>
      <c r="G9">
        <v>176888.92800000001</v>
      </c>
      <c r="H9">
        <v>32000.007079999999</v>
      </c>
      <c r="I9">
        <v>9.8181474069999997</v>
      </c>
    </row>
    <row r="10" spans="1:9" x14ac:dyDescent="0.35">
      <c r="A10" t="s">
        <v>22</v>
      </c>
      <c r="B10" t="str">
        <f>IF(ISNUMBER(SEARCH("PV", Table1[[#This Row],[run_name]])),"PV revenue","no PV revenue")</f>
        <v>no PV revenue</v>
      </c>
      <c r="C10">
        <v>255.97229770000001</v>
      </c>
      <c r="D10">
        <v>1414.957979</v>
      </c>
      <c r="E10">
        <v>288420132.5</v>
      </c>
      <c r="F10">
        <v>15902437.77</v>
      </c>
      <c r="G10">
        <v>176888.92800000001</v>
      </c>
      <c r="H10">
        <v>32000.007079999999</v>
      </c>
      <c r="I10">
        <v>9.8181474069999997</v>
      </c>
    </row>
    <row r="11" spans="1:9" hidden="1" x14ac:dyDescent="0.35">
      <c r="A11" t="s">
        <v>23</v>
      </c>
      <c r="B11" t="str">
        <f>IF(ISNUMBER(SEARCH("PV", Table1[[#This Row],[run_name]])),"PV revenue","no PV revenue")</f>
        <v>PV revenue</v>
      </c>
      <c r="C11">
        <v>202.6404757</v>
      </c>
      <c r="D11">
        <v>1120.1515179999999</v>
      </c>
      <c r="E11">
        <v>288420132.5</v>
      </c>
      <c r="F11">
        <v>6468628.9440000001</v>
      </c>
      <c r="G11">
        <v>176888.92800000001</v>
      </c>
      <c r="H11">
        <v>32000.007079999999</v>
      </c>
      <c r="I11">
        <v>9.8181474069999997</v>
      </c>
    </row>
    <row r="12" spans="1:9" x14ac:dyDescent="0.35">
      <c r="A12" t="s">
        <v>20</v>
      </c>
      <c r="B12" t="str">
        <f>IF(ISNUMBER(SEARCH("PV", Table1[[#This Row],[run_name]])),"PV revenue","no PV revenue")</f>
        <v>no PV revenue</v>
      </c>
      <c r="C12">
        <v>256.07102687952232</v>
      </c>
      <c r="D12">
        <v>1415.5037319173589</v>
      </c>
      <c r="E12">
        <v>288705429.34616148</v>
      </c>
      <c r="F12">
        <v>15890843.7584353</v>
      </c>
      <c r="G12">
        <v>176888.92800000001</v>
      </c>
      <c r="H12">
        <v>32000.007075376889</v>
      </c>
      <c r="I12">
        <v>9.8181474074492936</v>
      </c>
    </row>
    <row r="13" spans="1:9" hidden="1" x14ac:dyDescent="0.35">
      <c r="A13" t="s">
        <v>15</v>
      </c>
      <c r="B13" t="str">
        <f>IF(ISNUMBER(SEARCH("PV", Table1[[#This Row],[run_name]])),"PV revenue","no PV revenue")</f>
        <v>PV revenue</v>
      </c>
      <c r="C13">
        <v>202.75017940000001</v>
      </c>
      <c r="D13">
        <v>1120.757936</v>
      </c>
      <c r="E13">
        <v>288545796.10000002</v>
      </c>
      <c r="F13">
        <v>6475235.2039999999</v>
      </c>
      <c r="G13">
        <v>176888.92800000001</v>
      </c>
      <c r="H13">
        <v>32000.007079999999</v>
      </c>
      <c r="I13">
        <v>9.8181474069999997</v>
      </c>
    </row>
    <row r="14" spans="1:9" x14ac:dyDescent="0.35">
      <c r="A14" t="s">
        <v>14</v>
      </c>
      <c r="B14" t="str">
        <f>IF(ISNUMBER(SEARCH("PV", Table1[[#This Row],[run_name]])),"PV revenue","no PV revenue")</f>
        <v>no PV revenue</v>
      </c>
      <c r="C14">
        <v>256.08701760000002</v>
      </c>
      <c r="D14">
        <v>1415.5921249999999</v>
      </c>
      <c r="E14">
        <v>288545796.10000002</v>
      </c>
      <c r="F14">
        <v>15909931.33</v>
      </c>
      <c r="G14">
        <v>176888.92800000001</v>
      </c>
      <c r="H14">
        <v>32000.007079999999</v>
      </c>
      <c r="I14">
        <v>9.8181474069999997</v>
      </c>
    </row>
    <row r="15" spans="1:9" hidden="1" x14ac:dyDescent="0.35">
      <c r="A15" t="s">
        <v>21</v>
      </c>
      <c r="B15" t="str">
        <f>IF(ISNUMBER(SEARCH("PV", Table1[[#This Row],[run_name]])),"PV revenue","no PV revenue")</f>
        <v>PV revenue</v>
      </c>
      <c r="C15">
        <v>202.75983826205081</v>
      </c>
      <c r="D15">
        <v>1120.8113281707811</v>
      </c>
      <c r="E15">
        <v>288705429.34616148</v>
      </c>
      <c r="F15">
        <v>6460684.7534849672</v>
      </c>
      <c r="G15">
        <v>176888.92800000001</v>
      </c>
      <c r="H15">
        <v>32000.007075376889</v>
      </c>
      <c r="I15">
        <v>9.8181474074492936</v>
      </c>
    </row>
    <row r="16" spans="1:9" x14ac:dyDescent="0.35">
      <c r="A16" t="s">
        <v>26</v>
      </c>
      <c r="B16" t="str">
        <f>IF(ISNUMBER(SEARCH("PV", Table1[[#This Row],[run_name]])),"PV revenue","no PV revenue")</f>
        <v>no PV revenue</v>
      </c>
      <c r="C16">
        <v>256.10627770000002</v>
      </c>
      <c r="D16">
        <v>1415.6985910000001</v>
      </c>
      <c r="E16">
        <v>288656108.19999999</v>
      </c>
      <c r="F16">
        <v>15902102.699999999</v>
      </c>
      <c r="G16">
        <v>176888.92800000001</v>
      </c>
      <c r="H16">
        <v>32000.007079999999</v>
      </c>
      <c r="I16">
        <v>9.8181474069999997</v>
      </c>
    </row>
    <row r="17" spans="1:9" hidden="1" x14ac:dyDescent="0.35">
      <c r="A17" t="s">
        <v>27</v>
      </c>
      <c r="B17" t="str">
        <f>IF(ISNUMBER(SEARCH("PV", Table1[[#This Row],[run_name]])),"PV revenue","no PV revenue")</f>
        <v>PV revenue</v>
      </c>
      <c r="C17">
        <v>202.8139042</v>
      </c>
      <c r="D17">
        <v>1121.110193</v>
      </c>
      <c r="E17">
        <v>288656108.19999999</v>
      </c>
      <c r="F17">
        <v>6475271.892</v>
      </c>
      <c r="G17">
        <v>176888.92800000001</v>
      </c>
      <c r="H17">
        <v>32000.007079999999</v>
      </c>
      <c r="I17">
        <v>9.8181474069999997</v>
      </c>
    </row>
    <row r="18" spans="1:9" x14ac:dyDescent="0.35">
      <c r="A18" t="s">
        <v>24</v>
      </c>
      <c r="B18" t="str">
        <f>IF(ISNUMBER(SEARCH("PV", Table1[[#This Row],[run_name]])),"PV revenue","no PV revenue")</f>
        <v>no PV revenue</v>
      </c>
      <c r="C18">
        <v>256.1063924</v>
      </c>
      <c r="D18">
        <v>1415.6992250000001</v>
      </c>
      <c r="E18">
        <v>288687149.69999999</v>
      </c>
      <c r="F18">
        <v>15898961.359999999</v>
      </c>
      <c r="G18">
        <v>176888.92800000001</v>
      </c>
      <c r="H18">
        <v>32000.007079999999</v>
      </c>
      <c r="I18">
        <v>9.8181474069999997</v>
      </c>
    </row>
    <row r="19" spans="1:9" hidden="1" x14ac:dyDescent="0.35">
      <c r="A19" t="s">
        <v>25</v>
      </c>
      <c r="B19" t="str">
        <f>IF(ISNUMBER(SEARCH("PV", Table1[[#This Row],[run_name]])),"PV revenue","no PV revenue")</f>
        <v>PV revenue</v>
      </c>
      <c r="C19">
        <v>202.82884859999999</v>
      </c>
      <c r="D19">
        <v>1121.192802</v>
      </c>
      <c r="E19">
        <v>288687149.69999999</v>
      </c>
      <c r="F19">
        <v>6474753.7419999996</v>
      </c>
      <c r="G19">
        <v>176888.92800000001</v>
      </c>
      <c r="H19">
        <v>32000.007079999999</v>
      </c>
      <c r="I19">
        <v>9.8181474069999997</v>
      </c>
    </row>
    <row r="20" spans="1:9" x14ac:dyDescent="0.35">
      <c r="A20" t="s">
        <v>18</v>
      </c>
      <c r="B20" t="str">
        <f>IF(ISNUMBER(SEARCH("PV", Table1[[#This Row],[run_name]])),"PV revenue","no PV revenue")</f>
        <v>no PV revenue</v>
      </c>
      <c r="C20">
        <v>256.12943489999998</v>
      </c>
      <c r="D20">
        <v>1415.8265980000001</v>
      </c>
      <c r="E20">
        <v>288709501.89999998</v>
      </c>
      <c r="F20">
        <v>15900760.689999999</v>
      </c>
      <c r="G20">
        <v>176888.92800000001</v>
      </c>
      <c r="H20">
        <v>32000.007079999999</v>
      </c>
      <c r="I20">
        <v>9.8181474069999997</v>
      </c>
    </row>
    <row r="21" spans="1:9" hidden="1" x14ac:dyDescent="0.35">
      <c r="A21" t="s">
        <v>19</v>
      </c>
      <c r="B21" t="str">
        <f>IF(ISNUMBER(SEARCH("PV", Table1[[#This Row],[run_name]])),"PV revenue","no PV revenue")</f>
        <v>PV revenue</v>
      </c>
      <c r="C21">
        <v>202.83341619999999</v>
      </c>
      <c r="D21">
        <v>1121.2180510000001</v>
      </c>
      <c r="E21">
        <v>288709501.89999998</v>
      </c>
      <c r="F21">
        <v>6473285.0750000002</v>
      </c>
      <c r="G21">
        <v>176888.92800000001</v>
      </c>
      <c r="H21">
        <v>32000.007079999999</v>
      </c>
      <c r="I21">
        <v>9.8181474069999997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0D5D-FFCC-4E02-B3EF-17A6B47B78F2}">
  <dimension ref="A1:K9"/>
  <sheetViews>
    <sheetView workbookViewId="0">
      <selection activeCell="J10" sqref="J10"/>
    </sheetView>
  </sheetViews>
  <sheetFormatPr defaultRowHeight="14.5" x14ac:dyDescent="0.35"/>
  <cols>
    <col min="1" max="2" width="11.1796875" customWidth="1"/>
    <col min="3" max="3" width="17.54296875" customWidth="1"/>
    <col min="4" max="4" width="14" customWidth="1"/>
    <col min="5" max="5" width="16.90625" customWidth="1"/>
    <col min="6" max="6" width="13.90625" customWidth="1"/>
    <col min="7" max="7" width="24.1796875" customWidth="1"/>
    <col min="8" max="8" width="20.6328125" customWidth="1"/>
    <col min="9" max="9" width="10.90625" customWidth="1"/>
  </cols>
  <sheetData>
    <row r="1" spans="1:11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51</v>
      </c>
      <c r="K1" t="s">
        <v>52</v>
      </c>
    </row>
    <row r="2" spans="1:11" x14ac:dyDescent="0.35">
      <c r="A2" t="s">
        <v>26</v>
      </c>
      <c r="B2" t="str">
        <f>IF(ISNUMBER(SEARCH("PV", Table1[[#This Row],[run_name]])),"PV revenue","no PV revenue")</f>
        <v>no PV revenue</v>
      </c>
      <c r="C2">
        <v>256.10627770000002</v>
      </c>
      <c r="D2">
        <v>1415.6985910000001</v>
      </c>
      <c r="E2">
        <v>288656108.19999999</v>
      </c>
      <c r="F2">
        <v>15902102.699999999</v>
      </c>
      <c r="G2">
        <v>176888.92800000001</v>
      </c>
      <c r="H2">
        <v>32000.007079999999</v>
      </c>
      <c r="I2">
        <v>9.8181474069999997</v>
      </c>
      <c r="J2">
        <v>0.82802811702252532</v>
      </c>
      <c r="K2">
        <f>Table2[[#This Row],[share electrolyser]]*52</f>
        <v>43.057462085171316</v>
      </c>
    </row>
    <row r="3" spans="1:11" x14ac:dyDescent="0.35">
      <c r="A3" t="s">
        <v>27</v>
      </c>
      <c r="B3" t="str">
        <f>IF(ISNUMBER(SEARCH("PV", Table1[[#This Row],[run_name]])),"PV revenue","no PV revenue")</f>
        <v>PV revenue</v>
      </c>
      <c r="C3">
        <v>202.8139042</v>
      </c>
      <c r="D3">
        <v>1121.110193</v>
      </c>
      <c r="E3">
        <v>288656108.19999999</v>
      </c>
      <c r="F3">
        <v>6475271.892</v>
      </c>
      <c r="G3">
        <v>176888.92800000001</v>
      </c>
      <c r="H3">
        <v>32000.007079999999</v>
      </c>
      <c r="I3">
        <v>9.8181474069999997</v>
      </c>
      <c r="J3">
        <v>0.82802811702252532</v>
      </c>
      <c r="K3">
        <f>Table2[[#This Row],[share electrolyser]]*52</f>
        <v>43.057462085171316</v>
      </c>
    </row>
    <row r="4" spans="1:11" x14ac:dyDescent="0.35">
      <c r="A4" t="s">
        <v>8</v>
      </c>
      <c r="B4" t="str">
        <f>IF(ISNUMBER(SEARCH("PV", Table1[[#This Row],[run_name]])),"PV revenue","no PV revenue")</f>
        <v>no PV revenue</v>
      </c>
      <c r="C4">
        <v>254.9626648</v>
      </c>
      <c r="D4">
        <v>1409.376953</v>
      </c>
      <c r="E4">
        <v>286911074.30000001</v>
      </c>
      <c r="F4">
        <v>15877545.800000001</v>
      </c>
      <c r="G4">
        <v>176888.92800000001</v>
      </c>
      <c r="H4">
        <v>32000.007079999999</v>
      </c>
      <c r="I4">
        <v>9.8181474069999997</v>
      </c>
      <c r="J4">
        <v>0.81315475028895645</v>
      </c>
      <c r="K4">
        <f>Table2[[#This Row],[share electrolyser]]*52</f>
        <v>42.284047015025735</v>
      </c>
    </row>
    <row r="5" spans="1:11" x14ac:dyDescent="0.35">
      <c r="A5" t="s">
        <v>9</v>
      </c>
      <c r="B5" t="str">
        <f>IF(ISNUMBER(SEARCH("PV", Table1[[#This Row],[run_name]])),"PV revenue","no PV revenue")</f>
        <v>PV revenue</v>
      </c>
      <c r="C5">
        <v>201.27889049999999</v>
      </c>
      <c r="D5">
        <v>1112.6249780000001</v>
      </c>
      <c r="E5">
        <v>286911074.30000001</v>
      </c>
      <c r="F5">
        <v>6381480.517</v>
      </c>
      <c r="G5">
        <v>176888.92800000001</v>
      </c>
      <c r="H5">
        <v>32000.007079999999</v>
      </c>
      <c r="I5">
        <v>9.8181474069999997</v>
      </c>
      <c r="J5">
        <v>0.81315475028895645</v>
      </c>
      <c r="K5">
        <f>Table2[[#This Row],[share electrolyser]]*52</f>
        <v>42.284047015025735</v>
      </c>
    </row>
    <row r="6" spans="1:11" x14ac:dyDescent="0.35">
      <c r="A6" t="s">
        <v>29</v>
      </c>
      <c r="B6" t="str">
        <f>IF(ISNUMBER(SEARCH("PV", Table1[[#This Row],[run_name]])),"PV revenue","no PV revenue")</f>
        <v>no PV revenue</v>
      </c>
      <c r="C6">
        <v>654.69774659999996</v>
      </c>
      <c r="D6">
        <v>3619.023655</v>
      </c>
      <c r="E6">
        <v>458916187.89999998</v>
      </c>
      <c r="F6">
        <v>8753696.3499999996</v>
      </c>
      <c r="G6">
        <v>84764.800310000006</v>
      </c>
      <c r="H6">
        <v>15334.335730000001</v>
      </c>
      <c r="I6">
        <v>9.8181474069999997</v>
      </c>
      <c r="J6">
        <v>1</v>
      </c>
      <c r="K6">
        <f>Table2[[#This Row],[share electrolyser]]*52</f>
        <v>52</v>
      </c>
    </row>
    <row r="7" spans="1:11" x14ac:dyDescent="0.35">
      <c r="A7" t="s">
        <v>30</v>
      </c>
      <c r="B7" t="str">
        <f>IF(ISNUMBER(SEARCH("PV", Table1[[#This Row],[run_name]])),"PV revenue","no PV revenue")</f>
        <v>PV revenue</v>
      </c>
      <c r="C7">
        <v>654.69774659999996</v>
      </c>
      <c r="D7">
        <v>3619.023655</v>
      </c>
      <c r="E7">
        <v>458916187.89999998</v>
      </c>
      <c r="F7">
        <v>8753696.3499999996</v>
      </c>
      <c r="G7">
        <v>84764.800310000006</v>
      </c>
      <c r="H7">
        <v>15334.335730000001</v>
      </c>
      <c r="I7">
        <v>9.8181474069999997</v>
      </c>
      <c r="J7">
        <v>1</v>
      </c>
      <c r="K7">
        <f>Table2[[#This Row],[share electrolyser]]*52</f>
        <v>52</v>
      </c>
    </row>
    <row r="8" spans="1:11" x14ac:dyDescent="0.35">
      <c r="A8" t="s">
        <v>31</v>
      </c>
      <c r="B8" t="str">
        <f>IF(ISNUMBER(SEARCH("PV", Table1[[#This Row],[run_name]])),"PV revenue","no PV revenue")</f>
        <v>no PV revenue</v>
      </c>
      <c r="C8">
        <v>174.12765110000001</v>
      </c>
      <c r="D8">
        <v>962.53896039999995</v>
      </c>
      <c r="E8">
        <v>144513502.90000001</v>
      </c>
      <c r="F8">
        <v>16082234.07</v>
      </c>
      <c r="G8">
        <v>176888.92800000001</v>
      </c>
      <c r="H8">
        <v>32000.007079999999</v>
      </c>
      <c r="I8">
        <v>9.8181474069999997</v>
      </c>
      <c r="J8">
        <v>1</v>
      </c>
      <c r="K8">
        <f>Table2[[#This Row],[share electrolyser]]*52</f>
        <v>52</v>
      </c>
    </row>
    <row r="9" spans="1:11" x14ac:dyDescent="0.35">
      <c r="A9" t="s">
        <v>32</v>
      </c>
      <c r="B9" t="str">
        <f>IF(ISNUMBER(SEARCH("PV", Table1[[#This Row],[run_name]])),"PV revenue","no PV revenue")</f>
        <v>PV revenue</v>
      </c>
      <c r="C9">
        <v>136.75785540000001</v>
      </c>
      <c r="D9">
        <v>755.96703409999998</v>
      </c>
      <c r="E9">
        <v>144513502.90000001</v>
      </c>
      <c r="F9">
        <v>9471930.9649999999</v>
      </c>
      <c r="G9">
        <v>176888.92800000001</v>
      </c>
      <c r="H9">
        <v>32000.007079999999</v>
      </c>
      <c r="I9">
        <v>9.8181474069999997</v>
      </c>
      <c r="J9">
        <v>1</v>
      </c>
      <c r="K9">
        <f>Table2[[#This Row],[share electrolyser]]*52</f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E54A-3435-47A0-958D-D2D4B44DC326}">
  <dimension ref="A1:Q35"/>
  <sheetViews>
    <sheetView tabSelected="1" workbookViewId="0">
      <selection activeCell="P42" sqref="P42"/>
    </sheetView>
  </sheetViews>
  <sheetFormatPr defaultRowHeight="14.5" x14ac:dyDescent="0.35"/>
  <cols>
    <col min="1" max="1" width="25.7265625" customWidth="1"/>
    <col min="2" max="2" width="11.1796875" customWidth="1"/>
    <col min="3" max="3" width="17.54296875" customWidth="1"/>
    <col min="4" max="4" width="14" customWidth="1"/>
    <col min="5" max="5" width="16.90625" customWidth="1"/>
    <col min="6" max="6" width="13.90625" customWidth="1"/>
    <col min="7" max="7" width="24.1796875" customWidth="1"/>
    <col min="8" max="8" width="20.6328125" customWidth="1"/>
    <col min="9" max="9" width="10.90625" customWidth="1"/>
  </cols>
  <sheetData>
    <row r="1" spans="1:17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53</v>
      </c>
      <c r="L1" s="3" t="s">
        <v>54</v>
      </c>
      <c r="M1" t="s">
        <v>55</v>
      </c>
      <c r="N1" t="s">
        <v>57</v>
      </c>
      <c r="O1" t="s">
        <v>56</v>
      </c>
      <c r="P1" t="s">
        <v>58</v>
      </c>
      <c r="Q1" t="s">
        <v>60</v>
      </c>
    </row>
    <row r="2" spans="1:17" x14ac:dyDescent="0.35">
      <c r="A2" t="s">
        <v>26</v>
      </c>
      <c r="B2" t="str">
        <f t="shared" ref="B2:B35" si="0">IF(ISNUMBER(SEARCH("PV", A2)),"PV revenue","no PV revenue")</f>
        <v>no PV revenue</v>
      </c>
      <c r="C2">
        <v>256.10627770000002</v>
      </c>
      <c r="D2">
        <v>1415.6985910000001</v>
      </c>
      <c r="E2">
        <v>288656108.19999999</v>
      </c>
      <c r="F2">
        <v>15902102.699999999</v>
      </c>
      <c r="G2">
        <v>176888.92800000001</v>
      </c>
      <c r="H2">
        <v>32000.007079999999</v>
      </c>
      <c r="I2">
        <v>9.8181474069999997</v>
      </c>
      <c r="K2" s="2" t="s">
        <v>72</v>
      </c>
      <c r="L2">
        <f>D32</f>
        <v>1498.8447471929501</v>
      </c>
      <c r="M2">
        <v>1405</v>
      </c>
      <c r="N2">
        <f>D16</f>
        <v>1386.4903242285111</v>
      </c>
      <c r="O2">
        <f>D20</f>
        <v>1413.163937994756</v>
      </c>
      <c r="P2">
        <f>D4</f>
        <v>1361.6928989999999</v>
      </c>
      <c r="Q2">
        <f>D8</f>
        <v>1459.447003719521</v>
      </c>
    </row>
    <row r="3" spans="1:17" x14ac:dyDescent="0.35">
      <c r="A3" t="s">
        <v>27</v>
      </c>
      <c r="B3" t="str">
        <f t="shared" si="0"/>
        <v>PV revenue</v>
      </c>
      <c r="C3">
        <v>202.8139042</v>
      </c>
      <c r="D3">
        <v>1121.110193</v>
      </c>
      <c r="E3">
        <v>288656108.19999999</v>
      </c>
      <c r="F3">
        <v>6475271.892</v>
      </c>
      <c r="G3">
        <v>176888.92800000001</v>
      </c>
      <c r="H3">
        <v>32000.007079999999</v>
      </c>
      <c r="I3">
        <v>9.8181474069999997</v>
      </c>
      <c r="K3" s="2" t="s">
        <v>73</v>
      </c>
      <c r="L3">
        <v>1450</v>
      </c>
      <c r="M3">
        <v>1410</v>
      </c>
      <c r="N3">
        <v>1400</v>
      </c>
      <c r="O3">
        <v>1414</v>
      </c>
      <c r="P3">
        <f>D24</f>
        <v>1388.395832366482</v>
      </c>
      <c r="Q3">
        <f>D28</f>
        <v>1436.0983060000001</v>
      </c>
    </row>
    <row r="4" spans="1:17" x14ac:dyDescent="0.35">
      <c r="A4" t="s">
        <v>41</v>
      </c>
      <c r="B4" t="str">
        <f t="shared" si="0"/>
        <v>no PV revenue</v>
      </c>
      <c r="C4">
        <v>246.33640389999999</v>
      </c>
      <c r="D4">
        <v>1361.6928989999999</v>
      </c>
      <c r="E4">
        <v>288656108.19999999</v>
      </c>
      <c r="F4">
        <v>15902102.699999999</v>
      </c>
      <c r="G4">
        <v>176888.92800000001</v>
      </c>
      <c r="H4">
        <v>32000.007079999999</v>
      </c>
      <c r="I4">
        <v>10.431312399999999</v>
      </c>
      <c r="K4" s="2" t="s">
        <v>59</v>
      </c>
      <c r="L4" s="1">
        <f>$D$2</f>
        <v>1415.6985910000001</v>
      </c>
      <c r="M4" s="1">
        <f t="shared" ref="M4:Q4" si="1">$D$2</f>
        <v>1415.6985910000001</v>
      </c>
      <c r="N4" s="1">
        <f t="shared" si="1"/>
        <v>1415.6985910000001</v>
      </c>
      <c r="O4" s="1">
        <f t="shared" si="1"/>
        <v>1415.6985910000001</v>
      </c>
      <c r="P4" s="1">
        <f t="shared" si="1"/>
        <v>1415.6985910000001</v>
      </c>
      <c r="Q4" s="1">
        <f t="shared" si="1"/>
        <v>1415.6985910000001</v>
      </c>
    </row>
    <row r="5" spans="1:17" x14ac:dyDescent="0.35">
      <c r="A5" t="s">
        <v>43</v>
      </c>
      <c r="B5" t="str">
        <f t="shared" si="0"/>
        <v>PV revenue</v>
      </c>
      <c r="C5">
        <v>193.0440304</v>
      </c>
      <c r="D5">
        <v>1067.1045019999999</v>
      </c>
      <c r="E5">
        <v>288656108.19999999</v>
      </c>
      <c r="F5">
        <v>6475271.892</v>
      </c>
      <c r="G5">
        <v>176888.92800000001</v>
      </c>
      <c r="H5">
        <v>32000.007079999999</v>
      </c>
      <c r="I5">
        <v>10.431312399999999</v>
      </c>
      <c r="K5" s="2" t="s">
        <v>74</v>
      </c>
      <c r="L5">
        <v>1400</v>
      </c>
      <c r="M5">
        <v>1420</v>
      </c>
      <c r="N5">
        <v>1430</v>
      </c>
      <c r="O5">
        <v>1416</v>
      </c>
      <c r="P5">
        <f>D26</f>
        <v>1443.089109</v>
      </c>
      <c r="Q5">
        <f>D30</f>
        <v>1397.35185</v>
      </c>
    </row>
    <row r="6" spans="1:17" x14ac:dyDescent="0.35">
      <c r="A6" t="s">
        <v>44</v>
      </c>
      <c r="B6" t="str">
        <f t="shared" si="0"/>
        <v>no PV revenue</v>
      </c>
      <c r="C6">
        <v>266.12156916018472</v>
      </c>
      <c r="D6">
        <v>1471.0608961910209</v>
      </c>
      <c r="E6">
        <v>288656108.20733207</v>
      </c>
      <c r="F6">
        <v>15902102.703706119</v>
      </c>
      <c r="G6">
        <v>176888.9279999992</v>
      </c>
      <c r="H6">
        <v>32000.00707537675</v>
      </c>
      <c r="I6">
        <v>9.2601513577926973</v>
      </c>
      <c r="K6" s="2" t="s">
        <v>71</v>
      </c>
      <c r="L6">
        <f>D34</f>
        <v>1347.8877936210879</v>
      </c>
      <c r="M6">
        <v>1425</v>
      </c>
      <c r="N6">
        <f>D18</f>
        <v>1446.2267744709779</v>
      </c>
      <c r="O6">
        <f>D22</f>
        <v>1417.896003930397</v>
      </c>
      <c r="P6">
        <f>D6</f>
        <v>1471.0608961910209</v>
      </c>
      <c r="Q6">
        <f>D10</f>
        <v>1381.239008</v>
      </c>
    </row>
    <row r="7" spans="1:17" x14ac:dyDescent="0.35">
      <c r="A7" t="s">
        <v>42</v>
      </c>
      <c r="B7" t="str">
        <f t="shared" si="0"/>
        <v>PV revenue</v>
      </c>
      <c r="C7">
        <v>212.82919570205911</v>
      </c>
      <c r="D7">
        <v>1176.47249846416</v>
      </c>
      <c r="E7">
        <v>288656108.20733207</v>
      </c>
      <c r="F7">
        <v>6475271.8921226691</v>
      </c>
      <c r="G7">
        <v>176888.9279999992</v>
      </c>
      <c r="H7">
        <v>32000.00707537675</v>
      </c>
      <c r="I7">
        <v>9.2601513577926973</v>
      </c>
    </row>
    <row r="8" spans="1:17" x14ac:dyDescent="0.35">
      <c r="A8" t="s">
        <v>45</v>
      </c>
      <c r="B8" t="str">
        <f t="shared" si="0"/>
        <v>no PV revenue</v>
      </c>
      <c r="C8">
        <v>264.02056348694862</v>
      </c>
      <c r="D8">
        <v>1459.447003719521</v>
      </c>
      <c r="E8">
        <v>288656108.20733207</v>
      </c>
      <c r="F8">
        <v>15902102.703706119</v>
      </c>
      <c r="G8">
        <v>176888.9279999992</v>
      </c>
      <c r="H8">
        <v>32000.00707537675</v>
      </c>
      <c r="I8">
        <v>9.3718871360488567</v>
      </c>
    </row>
    <row r="9" spans="1:17" x14ac:dyDescent="0.35">
      <c r="A9" t="s">
        <v>46</v>
      </c>
      <c r="B9" t="str">
        <f t="shared" si="0"/>
        <v>PV revenue</v>
      </c>
      <c r="C9">
        <v>210.72819002882301</v>
      </c>
      <c r="D9">
        <v>1164.8586059926599</v>
      </c>
      <c r="E9">
        <v>288656108.20733207</v>
      </c>
      <c r="F9">
        <v>6475271.8921226691</v>
      </c>
      <c r="G9">
        <v>176888.9279999992</v>
      </c>
      <c r="H9">
        <v>32000.00707537675</v>
      </c>
      <c r="I9">
        <v>9.3718871360488567</v>
      </c>
    </row>
    <row r="10" spans="1:17" x14ac:dyDescent="0.35">
      <c r="A10" t="s">
        <v>47</v>
      </c>
      <c r="B10" t="str">
        <f t="shared" si="0"/>
        <v>no PV revenue</v>
      </c>
      <c r="C10">
        <v>249.87238339999999</v>
      </c>
      <c r="D10">
        <v>1381.239008</v>
      </c>
      <c r="E10">
        <v>288656108.19999999</v>
      </c>
      <c r="F10">
        <v>15902102.699999999</v>
      </c>
      <c r="G10">
        <v>176888.92800000001</v>
      </c>
      <c r="H10">
        <v>32000.007079999999</v>
      </c>
      <c r="I10">
        <v>10.200743660000001</v>
      </c>
    </row>
    <row r="11" spans="1:17" x14ac:dyDescent="0.35">
      <c r="A11" t="s">
        <v>48</v>
      </c>
      <c r="B11" t="str">
        <f t="shared" si="0"/>
        <v>PV revenue</v>
      </c>
      <c r="C11">
        <v>196.58000989999999</v>
      </c>
      <c r="D11">
        <v>1086.6506099999999</v>
      </c>
      <c r="E11">
        <v>288656108.19999999</v>
      </c>
      <c r="F11">
        <v>6475271.892</v>
      </c>
      <c r="G11">
        <v>176888.92800000001</v>
      </c>
      <c r="H11">
        <v>32000.007079999999</v>
      </c>
      <c r="I11">
        <v>10.200743660000001</v>
      </c>
    </row>
    <row r="12" spans="1:17" x14ac:dyDescent="0.35">
      <c r="A12" t="s">
        <v>39</v>
      </c>
      <c r="B12" t="str">
        <f t="shared" si="0"/>
        <v>no PV revenue</v>
      </c>
      <c r="C12">
        <v>272.18328719130898</v>
      </c>
      <c r="D12">
        <v>1504.5687264186249</v>
      </c>
      <c r="E12">
        <v>315776480.57557988</v>
      </c>
      <c r="F12">
        <v>15983677.849763259</v>
      </c>
      <c r="G12">
        <v>176888.92800000001</v>
      </c>
      <c r="H12">
        <v>32000.007075376889</v>
      </c>
      <c r="I12">
        <v>9.8181474074492936</v>
      </c>
    </row>
    <row r="13" spans="1:17" x14ac:dyDescent="0.35">
      <c r="A13" t="s">
        <v>40</v>
      </c>
      <c r="B13" t="str">
        <f t="shared" si="0"/>
        <v>PV revenue</v>
      </c>
      <c r="C13">
        <v>218.82991316231221</v>
      </c>
      <c r="D13">
        <v>1209.6431310916701</v>
      </c>
      <c r="E13">
        <v>315776480.57557988</v>
      </c>
      <c r="F13">
        <v>6546056.7125909813</v>
      </c>
      <c r="G13">
        <v>176888.92800000001</v>
      </c>
      <c r="H13">
        <v>32000.007075376889</v>
      </c>
      <c r="I13">
        <v>9.8181474074492936</v>
      </c>
    </row>
    <row r="14" spans="1:17" x14ac:dyDescent="0.35">
      <c r="A14" t="s">
        <v>37</v>
      </c>
      <c r="B14" t="str">
        <f t="shared" si="0"/>
        <v>no PV revenue</v>
      </c>
      <c r="C14">
        <v>239.95405529999999</v>
      </c>
      <c r="D14">
        <v>1326.4126940000001</v>
      </c>
      <c r="E14">
        <v>261493301.09999999</v>
      </c>
      <c r="F14">
        <v>15811545.300000001</v>
      </c>
      <c r="G14">
        <v>176888.92800000001</v>
      </c>
      <c r="H14">
        <v>32000.007079999999</v>
      </c>
      <c r="I14">
        <v>9.8181474069999997</v>
      </c>
    </row>
    <row r="15" spans="1:17" x14ac:dyDescent="0.35">
      <c r="A15" t="s">
        <v>38</v>
      </c>
      <c r="B15" t="str">
        <f t="shared" si="0"/>
        <v>PV revenue</v>
      </c>
      <c r="C15">
        <v>186.7495476</v>
      </c>
      <c r="D15">
        <v>1032.3099990000001</v>
      </c>
      <c r="E15">
        <v>261493301.09999999</v>
      </c>
      <c r="F15">
        <v>6400256.9589999998</v>
      </c>
      <c r="G15">
        <v>176888.92800000001</v>
      </c>
      <c r="H15">
        <v>32000.007079999999</v>
      </c>
      <c r="I15">
        <v>9.8181474069999997</v>
      </c>
    </row>
    <row r="16" spans="1:17" x14ac:dyDescent="0.35">
      <c r="A16" t="s">
        <v>33</v>
      </c>
      <c r="B16" t="str">
        <f t="shared" si="0"/>
        <v>no PV revenue</v>
      </c>
      <c r="C16">
        <v>250.82237021219291</v>
      </c>
      <c r="D16">
        <v>1386.4903242285111</v>
      </c>
      <c r="E16">
        <v>286416416.59819239</v>
      </c>
      <c r="F16">
        <v>15195555.51151634</v>
      </c>
      <c r="G16">
        <v>176888.92800000001</v>
      </c>
      <c r="H16">
        <v>32000.007075376881</v>
      </c>
      <c r="I16">
        <v>9.8181474074492936</v>
      </c>
    </row>
    <row r="17" spans="1:9" x14ac:dyDescent="0.35">
      <c r="A17" t="s">
        <v>34</v>
      </c>
      <c r="B17" t="str">
        <f t="shared" si="0"/>
        <v>PV revenue</v>
      </c>
      <c r="C17">
        <v>203.0448735543693</v>
      </c>
      <c r="D17">
        <v>1122.386939925542</v>
      </c>
      <c r="E17">
        <v>286416416.59819239</v>
      </c>
      <c r="F17">
        <v>6744245.3451903481</v>
      </c>
      <c r="G17">
        <v>176888.92800000001</v>
      </c>
      <c r="H17">
        <v>32000.007075376881</v>
      </c>
      <c r="I17">
        <v>9.8181474074492936</v>
      </c>
    </row>
    <row r="18" spans="1:9" x14ac:dyDescent="0.35">
      <c r="A18" t="s">
        <v>35</v>
      </c>
      <c r="B18" t="str">
        <f t="shared" si="0"/>
        <v>no PV revenue</v>
      </c>
      <c r="C18">
        <v>261.62896422590558</v>
      </c>
      <c r="D18">
        <v>1446.2267744709779</v>
      </c>
      <c r="E18">
        <v>291333845.31250137</v>
      </c>
      <c r="F18">
        <v>16606271.365649</v>
      </c>
      <c r="G18">
        <v>176888.9279999944</v>
      </c>
      <c r="H18">
        <v>32000.007075375881</v>
      </c>
      <c r="I18">
        <v>9.8181474074492936</v>
      </c>
    </row>
    <row r="19" spans="1:9" x14ac:dyDescent="0.35">
      <c r="A19" t="s">
        <v>36</v>
      </c>
      <c r="B19" t="str">
        <f t="shared" si="0"/>
        <v>PV revenue</v>
      </c>
      <c r="C19">
        <v>202.72789291196949</v>
      </c>
      <c r="D19">
        <v>1120.6347413744979</v>
      </c>
      <c r="E19">
        <v>291333845.31250137</v>
      </c>
      <c r="F19">
        <v>6187324.0028756075</v>
      </c>
      <c r="G19">
        <v>176888.9279999944</v>
      </c>
      <c r="H19">
        <v>32000.007075375881</v>
      </c>
      <c r="I19">
        <v>9.8181474074492936</v>
      </c>
    </row>
    <row r="20" spans="1:9" x14ac:dyDescent="0.35">
      <c r="A20" t="s">
        <v>49</v>
      </c>
      <c r="B20" t="str">
        <f t="shared" si="0"/>
        <v>no PV revenue</v>
      </c>
      <c r="C20">
        <v>255.64774757694079</v>
      </c>
      <c r="D20">
        <v>1413.163937994756</v>
      </c>
      <c r="E20">
        <v>287503256.69952732</v>
      </c>
      <c r="F20">
        <v>15938414.275803531</v>
      </c>
      <c r="G20">
        <v>176888.92800000001</v>
      </c>
      <c r="H20">
        <v>32000.007075376889</v>
      </c>
      <c r="I20">
        <v>9.8181474074492936</v>
      </c>
    </row>
    <row r="21" spans="1:9" x14ac:dyDescent="0.35">
      <c r="A21" t="s">
        <v>50</v>
      </c>
      <c r="B21" t="str">
        <f t="shared" si="0"/>
        <v>PV revenue</v>
      </c>
      <c r="C21">
        <v>202.42988825992089</v>
      </c>
      <c r="D21">
        <v>1118.987437881229</v>
      </c>
      <c r="E21">
        <v>287503256.69952732</v>
      </c>
      <c r="F21">
        <v>6524764.1907610623</v>
      </c>
      <c r="G21">
        <v>176888.92800000001</v>
      </c>
      <c r="H21">
        <v>32000.007075376889</v>
      </c>
      <c r="I21">
        <v>9.8181474074492936</v>
      </c>
    </row>
    <row r="22" spans="1:9" x14ac:dyDescent="0.35">
      <c r="A22" t="s">
        <v>61</v>
      </c>
      <c r="B22" t="str">
        <f t="shared" si="0"/>
        <v>no PV revenue</v>
      </c>
      <c r="C22">
        <v>256.50379970600142</v>
      </c>
      <c r="D22">
        <v>1417.896003930397</v>
      </c>
      <c r="E22">
        <v>289790455.41130489</v>
      </c>
      <c r="F22">
        <v>15856884.178413169</v>
      </c>
      <c r="G22">
        <v>176888.92800000001</v>
      </c>
      <c r="H22">
        <v>32000.007075376889</v>
      </c>
      <c r="I22">
        <v>9.8181474074492936</v>
      </c>
    </row>
    <row r="23" spans="1:9" x14ac:dyDescent="0.35">
      <c r="A23" t="s">
        <v>62</v>
      </c>
      <c r="B23" t="str">
        <f t="shared" si="0"/>
        <v>PV revenue</v>
      </c>
      <c r="C23">
        <v>203.14207603492159</v>
      </c>
      <c r="D23">
        <v>1122.9242536374829</v>
      </c>
      <c r="E23">
        <v>289790455.41130489</v>
      </c>
      <c r="F23">
        <v>6417786.0820036363</v>
      </c>
      <c r="G23">
        <v>176888.92800000001</v>
      </c>
      <c r="H23">
        <v>32000.007075376889</v>
      </c>
      <c r="I23">
        <v>9.8181474074492936</v>
      </c>
    </row>
    <row r="24" spans="1:9" x14ac:dyDescent="0.35">
      <c r="A24" t="s">
        <v>63</v>
      </c>
      <c r="B24" t="str">
        <f t="shared" si="0"/>
        <v>no PV revenue</v>
      </c>
      <c r="C24">
        <v>251.16708525222791</v>
      </c>
      <c r="D24">
        <v>1388.395832366482</v>
      </c>
      <c r="E24">
        <v>288656108.20733207</v>
      </c>
      <c r="F24">
        <v>15898080.2506778</v>
      </c>
      <c r="G24">
        <v>176888.9279999992</v>
      </c>
      <c r="H24">
        <v>32000.00707537675</v>
      </c>
      <c r="I24">
        <v>10.117422927236451</v>
      </c>
    </row>
    <row r="25" spans="1:9" x14ac:dyDescent="0.35">
      <c r="A25" t="s">
        <v>64</v>
      </c>
      <c r="B25" t="str">
        <f t="shared" si="0"/>
        <v>PV revenue</v>
      </c>
      <c r="C25">
        <v>197.89745178735001</v>
      </c>
      <c r="D25">
        <v>1093.9331362689629</v>
      </c>
      <c r="E25">
        <v>288656108.20733207</v>
      </c>
      <c r="F25">
        <v>6475271.8921226691</v>
      </c>
      <c r="G25">
        <v>176888.9279999992</v>
      </c>
      <c r="H25">
        <v>32000.00707537675</v>
      </c>
      <c r="I25">
        <v>10.117422927236451</v>
      </c>
    </row>
    <row r="26" spans="1:9" x14ac:dyDescent="0.35">
      <c r="A26" t="s">
        <v>65</v>
      </c>
      <c r="B26" t="str">
        <f t="shared" si="0"/>
        <v>no PV revenue</v>
      </c>
      <c r="C26">
        <v>261.06134630000003</v>
      </c>
      <c r="D26">
        <v>1443.089109</v>
      </c>
      <c r="E26">
        <v>288656108.19999999</v>
      </c>
      <c r="F26">
        <v>15898080.25</v>
      </c>
      <c r="G26">
        <v>176888.92800000001</v>
      </c>
      <c r="H26">
        <v>32000.007079999999</v>
      </c>
      <c r="I26">
        <v>9.5326505640000008</v>
      </c>
    </row>
    <row r="27" spans="1:9" x14ac:dyDescent="0.35">
      <c r="A27" t="s">
        <v>66</v>
      </c>
      <c r="B27" t="str">
        <f t="shared" si="0"/>
        <v>PV revenue</v>
      </c>
      <c r="C27">
        <v>207.7917128</v>
      </c>
      <c r="D27">
        <v>1148.6264120000001</v>
      </c>
      <c r="E27">
        <v>288656108.19999999</v>
      </c>
      <c r="F27">
        <v>6475271.892</v>
      </c>
      <c r="G27">
        <v>176888.92800000001</v>
      </c>
      <c r="H27">
        <v>32000.007079999999</v>
      </c>
      <c r="I27">
        <v>9.5326505640000008</v>
      </c>
    </row>
    <row r="28" spans="1:9" x14ac:dyDescent="0.35">
      <c r="A28" t="s">
        <v>67</v>
      </c>
      <c r="B28" t="str">
        <f t="shared" si="0"/>
        <v>no PV revenue</v>
      </c>
      <c r="C28">
        <v>259.79667849999998</v>
      </c>
      <c r="D28">
        <v>1436.0983060000001</v>
      </c>
      <c r="E28">
        <v>288656108.19999999</v>
      </c>
      <c r="F28">
        <v>15898080.25</v>
      </c>
      <c r="G28">
        <v>176888.92800000001</v>
      </c>
      <c r="H28">
        <v>32000.007079999999</v>
      </c>
      <c r="I28">
        <v>9.6035991999999997</v>
      </c>
    </row>
    <row r="29" spans="1:9" x14ac:dyDescent="0.35">
      <c r="A29" t="s">
        <v>68</v>
      </c>
      <c r="B29" t="str">
        <f t="shared" si="0"/>
        <v>PV revenue</v>
      </c>
      <c r="C29">
        <v>206.52704499999999</v>
      </c>
      <c r="D29">
        <v>1141.63561</v>
      </c>
      <c r="E29">
        <v>288656108.19999999</v>
      </c>
      <c r="F29">
        <v>6475271.892</v>
      </c>
      <c r="G29">
        <v>176888.92800000001</v>
      </c>
      <c r="H29">
        <v>32000.007079999999</v>
      </c>
      <c r="I29">
        <v>9.6035991999999997</v>
      </c>
    </row>
    <row r="30" spans="1:9" x14ac:dyDescent="0.35">
      <c r="A30" t="s">
        <v>69</v>
      </c>
      <c r="B30" t="str">
        <f t="shared" si="0"/>
        <v>no PV revenue</v>
      </c>
      <c r="C30">
        <v>252.78726940000001</v>
      </c>
      <c r="D30">
        <v>1397.35185</v>
      </c>
      <c r="E30">
        <v>288656108.19999999</v>
      </c>
      <c r="F30">
        <v>15898080.25</v>
      </c>
      <c r="G30">
        <v>176888.92800000001</v>
      </c>
      <c r="H30">
        <v>32000.007079999999</v>
      </c>
      <c r="I30">
        <v>10.01680316</v>
      </c>
    </row>
    <row r="31" spans="1:9" x14ac:dyDescent="0.35">
      <c r="A31" t="s">
        <v>70</v>
      </c>
      <c r="B31" t="str">
        <f t="shared" si="0"/>
        <v>PV revenue</v>
      </c>
      <c r="C31">
        <v>199.51763600000001</v>
      </c>
      <c r="D31">
        <v>1102.889154</v>
      </c>
      <c r="E31">
        <v>288656108.19999999</v>
      </c>
      <c r="F31">
        <v>6475271.892</v>
      </c>
      <c r="G31">
        <v>176888.92800000001</v>
      </c>
      <c r="H31">
        <v>32000.007079999999</v>
      </c>
      <c r="I31">
        <v>10.01680316</v>
      </c>
    </row>
    <row r="32" spans="1:9" x14ac:dyDescent="0.35">
      <c r="A32" t="s">
        <v>75</v>
      </c>
      <c r="B32" t="str">
        <f t="shared" si="0"/>
        <v>no PV revenue</v>
      </c>
      <c r="C32" s="4">
        <v>271.14779346204119</v>
      </c>
      <c r="D32">
        <v>1498.8447471929501</v>
      </c>
      <c r="E32">
        <v>277512962.69202578</v>
      </c>
      <c r="F32">
        <v>14901430.036319871</v>
      </c>
      <c r="G32">
        <v>159200.03520000001</v>
      </c>
      <c r="H32">
        <v>28800.006367839189</v>
      </c>
      <c r="I32">
        <v>9.8181474074492936</v>
      </c>
    </row>
    <row r="33" spans="1:9" x14ac:dyDescent="0.35">
      <c r="A33" t="s">
        <v>76</v>
      </c>
      <c r="B33" t="str">
        <f t="shared" si="0"/>
        <v>PV revenue</v>
      </c>
      <c r="C33" s="4">
        <v>209.36483468310021</v>
      </c>
      <c r="D33">
        <v>1157.322280609359</v>
      </c>
      <c r="E33">
        <v>277512962.69202578</v>
      </c>
      <c r="F33">
        <v>5065580.8239523079</v>
      </c>
      <c r="G33">
        <v>159200.03520000001</v>
      </c>
      <c r="H33">
        <v>28800.006367839189</v>
      </c>
      <c r="I33">
        <v>9.8181474074492936</v>
      </c>
    </row>
    <row r="34" spans="1:9" x14ac:dyDescent="0.35">
      <c r="A34" t="s">
        <v>77</v>
      </c>
      <c r="B34" t="str">
        <f t="shared" si="0"/>
        <v>no PV revenue</v>
      </c>
      <c r="C34" s="4">
        <v>243.83899784100089</v>
      </c>
      <c r="D34">
        <v>1347.8877936210879</v>
      </c>
      <c r="E34">
        <v>299683366.79336238</v>
      </c>
      <c r="F34">
        <v>16922247.970495451</v>
      </c>
      <c r="G34">
        <v>194577.82079999999</v>
      </c>
      <c r="H34">
        <v>35200.007782914567</v>
      </c>
      <c r="I34">
        <v>9.8181474074492936</v>
      </c>
    </row>
    <row r="35" spans="1:9" x14ac:dyDescent="0.35">
      <c r="A35" t="s">
        <v>78</v>
      </c>
      <c r="B35" t="str">
        <f t="shared" si="0"/>
        <v>PV revenue</v>
      </c>
      <c r="C35" s="4">
        <v>197.43082398181659</v>
      </c>
      <c r="D35">
        <v>1091.353721455042</v>
      </c>
      <c r="E35">
        <v>299683366.79336238</v>
      </c>
      <c r="F35">
        <v>7892246.6336678583</v>
      </c>
      <c r="G35">
        <v>194577.82079999999</v>
      </c>
      <c r="H35">
        <v>35200.007782914567</v>
      </c>
      <c r="I35">
        <v>9.8181474074492936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Comparison_operating_points</vt:lpstr>
      <vt:lpstr>Comparison_szenarios</vt:lpstr>
      <vt:lpstr>Comparison_sensitivities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2024-11-12T09:07:50Z</dcterms:created>
  <dcterms:modified xsi:type="dcterms:W3CDTF">2024-11-14T08:49:06Z</dcterms:modified>
</cp:coreProperties>
</file>