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E18AF31F-D8EC-4417-BF32-B597532B2DE6}" xr6:coauthVersionLast="47" xr6:coauthVersionMax="47" xr10:uidLastSave="{00000000-0000-0000-0000-000000000000}"/>
  <bookViews>
    <workbookView xWindow="-5070" yWindow="-21720" windowWidth="38640" windowHeight="21120" xr2:uid="{F4700519-8442-4306-8EDE-89F8BDC8EB46}"/>
  </bookViews>
  <sheets>
    <sheet name="FT_relations_fuel_outpu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F13" i="4"/>
  <c r="I24" i="4"/>
  <c r="H24" i="4"/>
  <c r="I20" i="4"/>
  <c r="H20" i="4"/>
  <c r="I16" i="4"/>
  <c r="H16" i="4"/>
  <c r="F11" i="4"/>
  <c r="B8" i="4"/>
  <c r="G24" i="4"/>
  <c r="G16" i="4"/>
  <c r="G20" i="4"/>
</calcChain>
</file>

<file path=xl/sharedStrings.xml><?xml version="1.0" encoding="utf-8"?>
<sst xmlns="http://schemas.openxmlformats.org/spreadsheetml/2006/main" count="34" uniqueCount="24">
  <si>
    <t>FT Synthesis Efficiency</t>
  </si>
  <si>
    <t>Naphta/Gasoline</t>
  </si>
  <si>
    <t>Diesel</t>
  </si>
  <si>
    <t>Jet Fuel</t>
  </si>
  <si>
    <t>Diesel Mode</t>
  </si>
  <si>
    <t>Jet Fuel Mode</t>
  </si>
  <si>
    <t>Gasoline Mode</t>
  </si>
  <si>
    <t>SHARES</t>
  </si>
  <si>
    <t>RELATIONS</t>
  </si>
  <si>
    <t>Main Output</t>
  </si>
  <si>
    <t>Gasoline</t>
  </si>
  <si>
    <t>Other Fuels</t>
  </si>
  <si>
    <t>high temperature heat</t>
  </si>
  <si>
    <t>low temperature heat</t>
  </si>
  <si>
    <t>Other Fuels (inlcuding non primary)</t>
  </si>
  <si>
    <t>Heat per MWh FT fuels</t>
  </si>
  <si>
    <t>https://pubs.rsc.org/en/content/articlehtml/2020/ee/d0ee01187h?utm_source=chatgpt.com</t>
  </si>
  <si>
    <t>share DH to High heat</t>
  </si>
  <si>
    <t>Energy In to out</t>
  </si>
  <si>
    <t xml:space="preserve">power input </t>
  </si>
  <si>
    <t xml:space="preserve">hydrogen input </t>
  </si>
  <si>
    <t>0,79-0,92</t>
  </si>
  <si>
    <t>hydrogen input mean</t>
  </si>
  <si>
    <t>Energy In to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</si>
</sst>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12CA-4172-4238-9024-85B54A8487B0}">
  <dimension ref="A1:I24"/>
  <sheetViews>
    <sheetView tabSelected="1" topLeftCell="A3" workbookViewId="0">
      <selection activeCell="D43" sqref="D43"/>
    </sheetView>
  </sheetViews>
  <sheetFormatPr defaultRowHeight="14.5" x14ac:dyDescent="0.35"/>
  <cols>
    <col min="1" max="1" width="31" customWidth="1"/>
  </cols>
  <sheetData>
    <row r="1" spans="1:9" x14ac:dyDescent="0.35">
      <c r="A1" t="s">
        <v>0</v>
      </c>
      <c r="B1">
        <v>0.6</v>
      </c>
      <c r="C1" t="s">
        <v>16</v>
      </c>
      <c r="F1" t="s">
        <v>7</v>
      </c>
      <c r="G1" t="s">
        <v>4</v>
      </c>
      <c r="H1" t="s">
        <v>5</v>
      </c>
      <c r="I1" t="s">
        <v>6</v>
      </c>
    </row>
    <row r="2" spans="1:9" x14ac:dyDescent="0.35">
      <c r="A2" t="s">
        <v>15</v>
      </c>
      <c r="B2">
        <v>0.33</v>
      </c>
      <c r="F2" t="s">
        <v>1</v>
      </c>
      <c r="G2">
        <v>0</v>
      </c>
      <c r="H2">
        <v>0</v>
      </c>
      <c r="I2">
        <v>0.6</v>
      </c>
    </row>
    <row r="3" spans="1:9" x14ac:dyDescent="0.35">
      <c r="A3" t="s">
        <v>17</v>
      </c>
      <c r="B3">
        <v>0.55000000000000004</v>
      </c>
      <c r="F3" t="s">
        <v>2</v>
      </c>
      <c r="G3">
        <v>0.6</v>
      </c>
      <c r="H3">
        <v>0.25</v>
      </c>
      <c r="I3">
        <v>0.15</v>
      </c>
    </row>
    <row r="4" spans="1:9" x14ac:dyDescent="0.35">
      <c r="F4" t="s">
        <v>3</v>
      </c>
      <c r="G4">
        <v>0.25</v>
      </c>
      <c r="H4">
        <v>0.5</v>
      </c>
      <c r="I4">
        <v>0</v>
      </c>
    </row>
    <row r="5" spans="1:9" x14ac:dyDescent="0.35">
      <c r="F5" t="s">
        <v>11</v>
      </c>
      <c r="G5">
        <v>0.15</v>
      </c>
      <c r="H5">
        <v>0.25</v>
      </c>
      <c r="I5">
        <v>0.25</v>
      </c>
    </row>
    <row r="6" spans="1:9" x14ac:dyDescent="0.35">
      <c r="A6" t="s">
        <v>19</v>
      </c>
      <c r="B6">
        <v>0.02</v>
      </c>
    </row>
    <row r="7" spans="1:9" x14ac:dyDescent="0.35">
      <c r="A7" t="s">
        <v>20</v>
      </c>
      <c r="B7" t="s">
        <v>21</v>
      </c>
    </row>
    <row r="8" spans="1:9" x14ac:dyDescent="0.35">
      <c r="A8" t="s">
        <v>22</v>
      </c>
      <c r="B8">
        <f>(0.79+0.92)/2</f>
        <v>0.85499999999999998</v>
      </c>
    </row>
    <row r="9" spans="1:9" x14ac:dyDescent="0.35">
      <c r="F9" t="s">
        <v>8</v>
      </c>
    </row>
    <row r="10" spans="1:9" x14ac:dyDescent="0.35">
      <c r="F10" t="s">
        <v>23</v>
      </c>
    </row>
    <row r="11" spans="1:9" x14ac:dyDescent="0.35">
      <c r="F11">
        <f>B8/B6</f>
        <v>42.75</v>
      </c>
    </row>
    <row r="12" spans="1:9" x14ac:dyDescent="0.35">
      <c r="F12" t="s">
        <v>18</v>
      </c>
    </row>
    <row r="13" spans="1:9" x14ac:dyDescent="0.35">
      <c r="F13">
        <f>(1/B1)/(B1/((B8/(B8+B6))*B1))/G3</f>
        <v>2.714285714285714</v>
      </c>
    </row>
    <row r="14" spans="1:9" x14ac:dyDescent="0.35">
      <c r="F14">
        <f>(1/B1)/(B1/((B8/(B8+B6))*B1))/H4</f>
        <v>3.2571428571428567</v>
      </c>
    </row>
    <row r="15" spans="1:9" x14ac:dyDescent="0.35">
      <c r="F15" t="s">
        <v>9</v>
      </c>
      <c r="G15" t="s">
        <v>14</v>
      </c>
      <c r="H15" t="s">
        <v>12</v>
      </c>
      <c r="I15" t="s">
        <v>13</v>
      </c>
    </row>
    <row r="16" spans="1:9" x14ac:dyDescent="0.35">
      <c r="F16" t="s">
        <v>10</v>
      </c>
      <c r="G16">
        <f>I2/(I3+I5)</f>
        <v>1.4999999999999998</v>
      </c>
      <c r="H16">
        <f>1/($B$2*(1-$B$3))*$B$1</f>
        <v>4.0404040404040407</v>
      </c>
      <c r="I16">
        <f>1/($B$2*$B$3)*$B$1</f>
        <v>3.3057851239669418</v>
      </c>
    </row>
    <row r="19" spans="6:9" x14ac:dyDescent="0.35">
      <c r="F19" t="s">
        <v>9</v>
      </c>
      <c r="G19" t="s">
        <v>14</v>
      </c>
      <c r="H19" t="s">
        <v>12</v>
      </c>
      <c r="I19" t="s">
        <v>13</v>
      </c>
    </row>
    <row r="20" spans="6:9" x14ac:dyDescent="0.35">
      <c r="F20" t="s">
        <v>2</v>
      </c>
      <c r="G20">
        <f>G3/(G4+G5)</f>
        <v>1.4999999999999998</v>
      </c>
      <c r="H20">
        <f>1/($B$2*(1-$B$3))*$B$1</f>
        <v>4.0404040404040407</v>
      </c>
      <c r="I20">
        <f>1/($B$2*$B$3)*$B$1</f>
        <v>3.3057851239669418</v>
      </c>
    </row>
    <row r="23" spans="6:9" x14ac:dyDescent="0.35">
      <c r="F23" t="s">
        <v>9</v>
      </c>
      <c r="G23" t="s">
        <v>14</v>
      </c>
      <c r="H23" t="s">
        <v>12</v>
      </c>
      <c r="I23" t="s">
        <v>13</v>
      </c>
    </row>
    <row r="24" spans="6:9" x14ac:dyDescent="0.35">
      <c r="F24" t="s">
        <v>3</v>
      </c>
      <c r="G24">
        <f>H4/(H3+H5)</f>
        <v>1</v>
      </c>
      <c r="H24">
        <f>1/($B$2*(1-$B$3))*0.5</f>
        <v>3.3670033670033672</v>
      </c>
      <c r="I24">
        <f>1/($B$2*$B$3)*0.5</f>
        <v>2.7548209366391183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FT_relations_fuel_output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2025-02-11T14:37:52Z</dcterms:modified>
</cp:coreProperties>
</file>